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640" activeTab="0"/>
  </bookViews>
  <sheets>
    <sheet name="Istestines" sheetId="1" r:id="rId1"/>
  </sheets>
  <definedNames/>
  <calcPr fullCalcOnLoad="1"/>
</workbook>
</file>

<file path=xl/sharedStrings.xml><?xml version="1.0" encoding="utf-8"?>
<sst xmlns="http://schemas.openxmlformats.org/spreadsheetml/2006/main" count="233" uniqueCount="135">
  <si>
    <t>Studijų planas</t>
  </si>
  <si>
    <t>Dalyko (modulio) pavadinimas</t>
  </si>
  <si>
    <t>pp</t>
  </si>
  <si>
    <t>įsk.</t>
  </si>
  <si>
    <t>egz.</t>
  </si>
  <si>
    <t>Matematika ir statistika</t>
  </si>
  <si>
    <t>Informacinės technologijos</t>
  </si>
  <si>
    <t>Marketingas</t>
  </si>
  <si>
    <t>Transporto priemonės</t>
  </si>
  <si>
    <t>egz.K.pr.</t>
  </si>
  <si>
    <t>Logistika</t>
  </si>
  <si>
    <t>Draudimas</t>
  </si>
  <si>
    <t>Transporto sistema</t>
  </si>
  <si>
    <t>a1</t>
  </si>
  <si>
    <t>egz. K.pr.</t>
  </si>
  <si>
    <t>a2</t>
  </si>
  <si>
    <t>Iš viso programoje:</t>
  </si>
  <si>
    <t xml:space="preserve">1 sem.
</t>
  </si>
  <si>
    <t xml:space="preserve">2 sem.
</t>
  </si>
  <si>
    <t xml:space="preserve">4 sem.
</t>
  </si>
  <si>
    <t xml:space="preserve">5 sem.
</t>
  </si>
  <si>
    <t xml:space="preserve">6 sem.
</t>
  </si>
  <si>
    <t>Užsienio kalba II 
(anglų, prancūzų, rusų, vokiečių)</t>
  </si>
  <si>
    <t>Mikro-, -makroekonomika</t>
  </si>
  <si>
    <t>pa1</t>
  </si>
  <si>
    <t>Profesinė pažintinė praktika</t>
  </si>
  <si>
    <t xml:space="preserve">Profesinė </t>
  </si>
  <si>
    <t>Verslo praktinio mokymo</t>
  </si>
  <si>
    <t>1) Transporto vadyba</t>
  </si>
  <si>
    <t>2) Transporto logistika</t>
  </si>
  <si>
    <t>Tarptautinė transporto logistika</t>
  </si>
  <si>
    <t xml:space="preserve">Pavojingų krovinių vežimas </t>
  </si>
  <si>
    <t>Tiekimo grandinės valdymas</t>
  </si>
  <si>
    <t>Kontaktinių darbo valandų sk.</t>
  </si>
  <si>
    <t>Konsul-
tacijų</t>
  </si>
  <si>
    <t>Iš viso ECTS valandų</t>
  </si>
  <si>
    <t>Iš viso ECTS kreditų</t>
  </si>
  <si>
    <t>d.įsk.</t>
  </si>
  <si>
    <t>Iš viso:</t>
  </si>
  <si>
    <t>Muitinės procedūros</t>
  </si>
  <si>
    <t xml:space="preserve">         7 sem.
</t>
  </si>
  <si>
    <t xml:space="preserve">        8 sem.
</t>
  </si>
  <si>
    <t xml:space="preserve">                                                                Studijų ir jų rezultatų vertinimo chronologinė tvarka</t>
  </si>
  <si>
    <t>Visuotinė kokybės vadyba transporte</t>
  </si>
  <si>
    <t>Vadyba</t>
  </si>
  <si>
    <t>prj.</t>
  </si>
  <si>
    <t>egz. – galutinis dalyko vertinimas egzaminu</t>
  </si>
  <si>
    <t>prj. – galutinis dalyko vertinimas savarankišku darbu (projektu)</t>
  </si>
  <si>
    <t>Verslo planavimo pagrindai*</t>
  </si>
  <si>
    <t>Keleivių vežimas*</t>
  </si>
  <si>
    <t xml:space="preserve">  *    – rašomas dalyko kursinis darbas</t>
  </si>
  <si>
    <t>Verslo etika ir etiketas</t>
  </si>
  <si>
    <t xml:space="preserve">Verslo filosofija </t>
  </si>
  <si>
    <t>Užsienio kalba I</t>
  </si>
  <si>
    <t>Verslo teisė</t>
  </si>
  <si>
    <t>Finansinė apskaita</t>
  </si>
  <si>
    <t>Sandėlių logistika</t>
  </si>
  <si>
    <t>Kalbos kultūra ir dokumentų valdymas</t>
  </si>
  <si>
    <t>Baigiamoji specializacijos</t>
  </si>
  <si>
    <t>Įmonių ekonomika ir valdymas</t>
  </si>
  <si>
    <t>Transporto veiklos teisinis reguliavimas</t>
  </si>
  <si>
    <t xml:space="preserve">Tarptautinių krovinių vežimo proceso projektavimas* </t>
  </si>
  <si>
    <t>Tiekimo grandinės projektavimas*</t>
  </si>
  <si>
    <t>Tarptautinių krovinių vežimų dokumentų valdymas</t>
  </si>
  <si>
    <t>Institucija:</t>
  </si>
  <si>
    <t>ALYTAUS KOLEGIJA</t>
  </si>
  <si>
    <t>Studijų programa:</t>
  </si>
  <si>
    <t>Studijų programa patvirtinta:</t>
  </si>
  <si>
    <t>Studijų planas koreguotas:</t>
  </si>
  <si>
    <t>2013-03-04 įsak. Nr. SV2- 41</t>
  </si>
  <si>
    <t>TRANSPORTO IR LOGISTIKOS VERSLAS, 653N18006 (ištęstinės studijos)</t>
  </si>
  <si>
    <t xml:space="preserve">Aplinkos ir žmonių sauga </t>
  </si>
  <si>
    <t>Informacinės sistemos transporte ir logistikoje</t>
  </si>
  <si>
    <t>Krovinių vežimo technologija</t>
  </si>
  <si>
    <t>I. Bendrieji koleginių studijų dalykai</t>
  </si>
  <si>
    <t>II. Studijų krypties dalykai</t>
  </si>
  <si>
    <t>II.1. Privalomieji dalykai</t>
  </si>
  <si>
    <t>Baigiamojo darbo rengimas</t>
  </si>
  <si>
    <t>II.2. Praktikos (mokomosios, pažintinės, profesinės veiklos)</t>
  </si>
  <si>
    <t>II.3. Baigiamasis darbas</t>
  </si>
  <si>
    <t>III. Pasirenkamieji dalykai</t>
  </si>
  <si>
    <t>Laisvai pasirenkami dalykai</t>
  </si>
  <si>
    <t>III.1. Specializacijos</t>
  </si>
  <si>
    <t>III.2. Laisvai pasirenkamieji dalykai</t>
  </si>
  <si>
    <t>Dalyko statutas: pp - privalomi dalykai; a1, a2 - specializacijos dalykai; pa1 - pasirenkami dalykai; lp1, lp2 - laisvai pasirenkami dalykai</t>
  </si>
  <si>
    <t>lp1</t>
  </si>
  <si>
    <t>lp2</t>
  </si>
  <si>
    <t>Kodas</t>
  </si>
  <si>
    <t>N18006TLV01</t>
  </si>
  <si>
    <t>N18006TLV02</t>
  </si>
  <si>
    <t>N18006TLV03</t>
  </si>
  <si>
    <t>N18006TLV04</t>
  </si>
  <si>
    <t>N18006TLV05</t>
  </si>
  <si>
    <t>N18006TLV06</t>
  </si>
  <si>
    <t>N18006TLV07</t>
  </si>
  <si>
    <t>N18006TLV08</t>
  </si>
  <si>
    <t>N18006TLV09</t>
  </si>
  <si>
    <t>N18006TLV10</t>
  </si>
  <si>
    <t>N18006TLV11</t>
  </si>
  <si>
    <t>N18006TLV12</t>
  </si>
  <si>
    <t>N18006TLV13</t>
  </si>
  <si>
    <t>N18006TLV14</t>
  </si>
  <si>
    <t>N18006TLV15</t>
  </si>
  <si>
    <t>N18006TLV16</t>
  </si>
  <si>
    <t>N18006TLV17</t>
  </si>
  <si>
    <t>N18006TLV18</t>
  </si>
  <si>
    <t>N18006TLV19</t>
  </si>
  <si>
    <t>N18006TLV20</t>
  </si>
  <si>
    <t>N18006TLV21</t>
  </si>
  <si>
    <t>N18006TLV22</t>
  </si>
  <si>
    <t>N18006TLV23</t>
  </si>
  <si>
    <t>N18006TLV24</t>
  </si>
  <si>
    <t>N18006TLV25</t>
  </si>
  <si>
    <t>N18006TLV26</t>
  </si>
  <si>
    <t>N18006TLV27</t>
  </si>
  <si>
    <t>N18006TLV28</t>
  </si>
  <si>
    <t>N18006TLV29(a1)</t>
  </si>
  <si>
    <t>N18006TLV30(a1)</t>
  </si>
  <si>
    <t>N18006TLV31(a1)</t>
  </si>
  <si>
    <t>N18006TLV32(a1)</t>
  </si>
  <si>
    <t>N18006TLV33(a2)</t>
  </si>
  <si>
    <t>N18006TLV34(a2)</t>
  </si>
  <si>
    <t>N18006TLV35(a2)</t>
  </si>
  <si>
    <t>N18006TLV36(a2)</t>
  </si>
  <si>
    <r>
      <t xml:space="preserve">Dalyko </t>
    </r>
    <r>
      <rPr>
        <i/>
        <sz val="6"/>
        <color indexed="8"/>
        <rFont val="Times New Roman"/>
        <family val="1"/>
      </rPr>
      <t>(modulio)</t>
    </r>
    <r>
      <rPr>
        <i/>
        <sz val="7"/>
        <color indexed="8"/>
        <rFont val="Times New Roman"/>
        <family val="1"/>
      </rPr>
      <t xml:space="preserve"> statusas</t>
    </r>
  </si>
  <si>
    <t>Savaran-kiško darbo valandų sk.</t>
  </si>
  <si>
    <t>Paskai-tų</t>
  </si>
  <si>
    <t>Praty-bų</t>
  </si>
  <si>
    <r>
      <t>N18006TLV37</t>
    </r>
    <r>
      <rPr>
        <sz val="8"/>
        <rFont val="Times New Roman"/>
        <family val="1"/>
      </rPr>
      <t>(pa1)</t>
    </r>
  </si>
  <si>
    <t xml:space="preserve">Iš viso: </t>
  </si>
  <si>
    <t>N18006TLV38(lp1)</t>
  </si>
  <si>
    <t>N18006TLV39(lp2)</t>
  </si>
  <si>
    <t>2015-08-28 Akademinės tarybos posėdžio protokolas Nr. V3-34</t>
  </si>
  <si>
    <t xml:space="preserve">3 sem.
</t>
  </si>
  <si>
    <t>įstojusiems nuo 2016 metų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</si>
</sst>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_ ;\-0.00\ "/>
    <numFmt numFmtId="165" formatCode="0.0"/>
    <numFmt numFmtId="166" formatCode="0.0_ ;\-0.0\ "/>
    <numFmt numFmtId="167" formatCode="0_ ;\-0\ "/>
    <numFmt numFmtId="168" formatCode="&quot;Taip&quot;;&quot;Taip&quot;;&quot;Ne&quot;"/>
    <numFmt numFmtId="169" formatCode="&quot;Teisinga&quot;;&quot;Teisinga&quot;;&quot;Klaidinga&quot;"/>
    <numFmt numFmtId="170" formatCode="[$€-2]\ ###,000_);[Red]\([$€-2]\ ###,000\)"/>
  </numFmts>
  <fonts count="56">
    <font>
      <sz val="11"/>
      <color indexed="8"/>
      <name val="Calibri"/>
      <family val="2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i/>
      <sz val="9"/>
      <color indexed="18"/>
      <name val="Times New Roman"/>
      <family val="1"/>
    </font>
    <font>
      <sz val="8"/>
      <color indexed="18"/>
      <name val="Times New Roman"/>
      <family val="1"/>
    </font>
    <font>
      <b/>
      <sz val="8"/>
      <color indexed="1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name val="TimesLT"/>
      <family val="1"/>
    </font>
    <font>
      <b/>
      <i/>
      <sz val="10"/>
      <color indexed="8"/>
      <name val="TimesLT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horizontal="left" vertical="center" wrapText="1"/>
      <protection hidden="1" locked="0"/>
    </xf>
    <xf numFmtId="0" fontId="4" fillId="0" borderId="0" xfId="0" applyNumberFormat="1" applyFont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center" vertical="center" wrapText="1"/>
      <protection hidden="1" locked="0"/>
    </xf>
    <xf numFmtId="0" fontId="7" fillId="0" borderId="0" xfId="0" applyFont="1" applyAlignment="1" applyProtection="1">
      <alignment horizontal="center" vertical="center" wrapText="1"/>
      <protection hidden="1" locked="0"/>
    </xf>
    <xf numFmtId="0" fontId="4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165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65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165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165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165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165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Fill="1" applyBorder="1" applyAlignment="1" applyProtection="1">
      <alignment horizontal="center" vertical="center" wrapText="1"/>
      <protection hidden="1"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166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1" fontId="2" fillId="33" borderId="15" xfId="0" applyNumberFormat="1" applyFont="1" applyFill="1" applyBorder="1" applyAlignment="1" applyProtection="1">
      <alignment horizontal="center" vertical="center" wrapText="1"/>
      <protection hidden="1"/>
    </xf>
    <xf numFmtId="1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0" applyNumberFormat="1" applyFont="1" applyBorder="1" applyAlignment="1" applyProtection="1">
      <alignment horizontal="center" vertical="center" wrapText="1"/>
      <protection hidden="1" locked="0"/>
    </xf>
    <xf numFmtId="0" fontId="3" fillId="0" borderId="17" xfId="0" applyFont="1" applyBorder="1" applyAlignment="1" applyProtection="1">
      <alignment horizontal="center" vertical="center" wrapText="1"/>
      <protection hidden="1" locked="0"/>
    </xf>
    <xf numFmtId="1" fontId="3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165" fontId="3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7" xfId="0" applyFont="1" applyFill="1" applyBorder="1" applyAlignment="1" applyProtection="1">
      <alignment horizontal="center" vertical="center" wrapText="1"/>
      <protection hidden="1" locked="0"/>
    </xf>
    <xf numFmtId="0" fontId="3" fillId="0" borderId="18" xfId="0" applyFont="1" applyFill="1" applyBorder="1" applyAlignment="1" applyProtection="1">
      <alignment horizontal="center" vertical="center" wrapText="1"/>
      <protection hidden="1" locked="0"/>
    </xf>
    <xf numFmtId="0" fontId="3" fillId="0" borderId="19" xfId="0" applyFont="1" applyBorder="1" applyAlignment="1" applyProtection="1">
      <alignment horizontal="left" vertical="center" wrapText="1"/>
      <protection hidden="1" locked="0"/>
    </xf>
    <xf numFmtId="0" fontId="3" fillId="0" borderId="20" xfId="0" applyFont="1" applyBorder="1" applyAlignment="1" applyProtection="1">
      <alignment horizontal="left" vertical="center" wrapText="1"/>
      <protection hidden="1" locked="0"/>
    </xf>
    <xf numFmtId="165" fontId="3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0" xfId="0" applyFont="1" applyFill="1" applyBorder="1" applyAlignment="1" applyProtection="1">
      <alignment horizontal="left" vertical="center" wrapText="1"/>
      <protection hidden="1"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1" xfId="0" applyFont="1" applyFill="1" applyBorder="1" applyAlignment="1" applyProtection="1">
      <alignment horizontal="left" vertical="center" wrapText="1"/>
      <protection hidden="1" locked="0"/>
    </xf>
    <xf numFmtId="1" fontId="3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1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" fontId="3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34" borderId="17" xfId="0" applyFont="1" applyFill="1" applyBorder="1" applyAlignment="1" applyProtection="1">
      <alignment horizontal="center" vertical="center" wrapText="1"/>
      <protection hidden="1" locked="0"/>
    </xf>
    <xf numFmtId="0" fontId="3" fillId="34" borderId="10" xfId="0" applyFont="1" applyFill="1" applyBorder="1" applyAlignment="1" applyProtection="1">
      <alignment horizontal="center" vertical="center" wrapText="1"/>
      <protection hidden="1" locked="0"/>
    </xf>
    <xf numFmtId="0" fontId="3" fillId="34" borderId="20" xfId="0" applyFont="1" applyFill="1" applyBorder="1" applyAlignment="1" applyProtection="1">
      <alignment horizontal="left" vertical="center" wrapText="1"/>
      <protection hidden="1" locked="0"/>
    </xf>
    <xf numFmtId="0" fontId="3" fillId="34" borderId="19" xfId="0" applyFont="1" applyFill="1" applyBorder="1" applyAlignment="1" applyProtection="1">
      <alignment horizontal="left" vertical="center" wrapText="1"/>
      <protection hidden="1" locked="0"/>
    </xf>
    <xf numFmtId="0" fontId="3" fillId="34" borderId="25" xfId="0" applyFont="1" applyFill="1" applyBorder="1" applyAlignment="1" applyProtection="1">
      <alignment horizontal="left" vertical="center" wrapText="1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1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34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19" xfId="0" applyFont="1" applyFill="1" applyBorder="1" applyAlignment="1" applyProtection="1">
      <alignment horizontal="left" vertical="center" wrapText="1"/>
      <protection hidden="1" locked="0"/>
    </xf>
    <xf numFmtId="0" fontId="3" fillId="33" borderId="15" xfId="0" applyFont="1" applyFill="1" applyBorder="1" applyAlignment="1" applyProtection="1">
      <alignment horizontal="left" vertical="center" wrapText="1"/>
      <protection hidden="1" locked="0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1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left" vertical="center" wrapText="1"/>
      <protection hidden="1" locked="0"/>
    </xf>
    <xf numFmtId="0" fontId="4" fillId="0" borderId="13" xfId="0" applyNumberFormat="1" applyFont="1" applyBorder="1" applyAlignment="1" applyProtection="1">
      <alignment horizontal="center" vertical="center" wrapText="1"/>
      <protection hidden="1" locked="0"/>
    </xf>
    <xf numFmtId="0" fontId="4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6" xfId="0" applyFont="1" applyFill="1" applyBorder="1" applyAlignment="1" applyProtection="1">
      <alignment horizontal="center" vertical="center" wrapText="1"/>
      <protection hidden="1" locked="0"/>
    </xf>
    <xf numFmtId="1" fontId="3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27" xfId="0" applyFont="1" applyFill="1" applyBorder="1" applyAlignment="1" applyProtection="1">
      <alignment horizontal="left" vertical="center" wrapText="1"/>
      <protection hidden="1" locked="0"/>
    </xf>
    <xf numFmtId="0" fontId="13" fillId="33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28" xfId="0" applyFont="1" applyFill="1" applyBorder="1" applyAlignment="1" applyProtection="1">
      <alignment horizontal="center" vertical="center" wrapText="1"/>
      <protection hidden="1"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5" xfId="0" applyFont="1" applyFill="1" applyBorder="1" applyAlignment="1" applyProtection="1">
      <alignment horizontal="left" vertical="justify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165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65" fontId="3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5" xfId="0" applyFont="1" applyFill="1" applyBorder="1" applyAlignment="1" applyProtection="1">
      <alignment horizontal="left" vertical="center" wrapText="1"/>
      <protection hidden="1"/>
    </xf>
    <xf numFmtId="0" fontId="3" fillId="34" borderId="26" xfId="0" applyFont="1" applyFill="1" applyBorder="1" applyAlignment="1" applyProtection="1">
      <alignment horizontal="left" vertical="center" wrapText="1"/>
      <protection hidden="1" locked="0"/>
    </xf>
    <xf numFmtId="1" fontId="3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1" fontId="2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5" borderId="1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1" fontId="2" fillId="35" borderId="16" xfId="0" applyNumberFormat="1" applyFont="1" applyFill="1" applyBorder="1" applyAlignment="1" applyProtection="1">
      <alignment horizontal="center" vertical="center" wrapText="1"/>
      <protection hidden="1"/>
    </xf>
    <xf numFmtId="1" fontId="3" fillId="35" borderId="30" xfId="0" applyNumberFormat="1" applyFont="1" applyFill="1" applyBorder="1" applyAlignment="1" applyProtection="1">
      <alignment horizontal="center" vertical="center" wrapText="1"/>
      <protection hidden="1"/>
    </xf>
    <xf numFmtId="1" fontId="3" fillId="35" borderId="31" xfId="0" applyNumberFormat="1" applyFont="1" applyFill="1" applyBorder="1" applyAlignment="1" applyProtection="1">
      <alignment horizontal="center" vertical="center" wrapText="1"/>
      <protection hidden="1"/>
    </xf>
    <xf numFmtId="1" fontId="2" fillId="35" borderId="32" xfId="0" applyNumberFormat="1" applyFont="1" applyFill="1" applyBorder="1" applyAlignment="1" applyProtection="1">
      <alignment horizontal="center" vertical="center" wrapText="1"/>
      <protection hidden="1"/>
    </xf>
    <xf numFmtId="1" fontId="3" fillId="35" borderId="33" xfId="0" applyNumberFormat="1" applyFont="1" applyFill="1" applyBorder="1" applyAlignment="1" applyProtection="1">
      <alignment horizontal="center" vertical="center" wrapText="1"/>
      <protection hidden="1"/>
    </xf>
    <xf numFmtId="1" fontId="2" fillId="35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 locked="0"/>
    </xf>
    <xf numFmtId="1" fontId="3" fillId="35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 locked="0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1" fontId="2" fillId="35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35" borderId="35" xfId="0" applyFont="1" applyFill="1" applyBorder="1" applyAlignment="1" applyProtection="1">
      <alignment horizontal="center" vertical="center" wrapText="1"/>
      <protection hidden="1"/>
    </xf>
    <xf numFmtId="0" fontId="14" fillId="35" borderId="36" xfId="0" applyFont="1" applyFill="1" applyBorder="1" applyAlignment="1" applyProtection="1">
      <alignment horizontal="center" vertical="center" wrapText="1"/>
      <protection hidden="1"/>
    </xf>
    <xf numFmtId="0" fontId="14" fillId="33" borderId="37" xfId="0" applyFont="1" applyFill="1" applyBorder="1" applyAlignment="1" applyProtection="1">
      <alignment horizontal="center" vertical="center" wrapText="1"/>
      <protection hidden="1"/>
    </xf>
    <xf numFmtId="0" fontId="14" fillId="33" borderId="35" xfId="0" applyNumberFormat="1" applyFont="1" applyFill="1" applyBorder="1" applyAlignment="1" applyProtection="1">
      <alignment horizontal="center" vertical="center" wrapText="1"/>
      <protection hidden="1"/>
    </xf>
    <xf numFmtId="0" fontId="14" fillId="33" borderId="35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center" vertical="center" wrapText="1"/>
      <protection hidden="1" locked="0"/>
    </xf>
    <xf numFmtId="1" fontId="2" fillId="34" borderId="16" xfId="0" applyNumberFormat="1" applyFont="1" applyFill="1" applyBorder="1" applyAlignment="1" applyProtection="1">
      <alignment horizontal="center" vertical="center" wrapText="1"/>
      <protection hidden="1"/>
    </xf>
    <xf numFmtId="1" fontId="3" fillId="34" borderId="16" xfId="0" applyNumberFormat="1" applyFont="1" applyFill="1" applyBorder="1" applyAlignment="1" applyProtection="1">
      <alignment horizontal="center" vertical="center" wrapText="1"/>
      <protection hidden="1"/>
    </xf>
    <xf numFmtId="1" fontId="3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left" vertical="center" wrapText="1"/>
      <protection hidden="1" locked="0"/>
    </xf>
    <xf numFmtId="0" fontId="3" fillId="34" borderId="0" xfId="0" applyFont="1" applyFill="1" applyBorder="1" applyAlignment="1" applyProtection="1">
      <alignment horizontal="left" vertical="justify" wrapText="1"/>
      <protection hidden="1" locked="0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1" fontId="2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1" fontId="3" fillId="35" borderId="16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" fontId="2" fillId="33" borderId="32" xfId="0" applyNumberFormat="1" applyFont="1" applyFill="1" applyBorder="1" applyAlignment="1" applyProtection="1">
      <alignment horizontal="center" vertical="center" wrapText="1"/>
      <protection hidden="1" locked="0"/>
    </xf>
    <xf numFmtId="1" fontId="2" fillId="35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37" xfId="0" applyFont="1" applyBorder="1" applyAlignment="1" applyProtection="1">
      <alignment horizontal="left" vertical="center" wrapText="1"/>
      <protection hidden="1" locked="0"/>
    </xf>
    <xf numFmtId="0" fontId="4" fillId="0" borderId="35" xfId="0" applyNumberFormat="1" applyFont="1" applyBorder="1" applyAlignment="1" applyProtection="1">
      <alignment horizontal="center" vertical="center" wrapText="1"/>
      <protection hidden="1" locked="0"/>
    </xf>
    <xf numFmtId="1" fontId="2" fillId="0" borderId="35" xfId="0" applyNumberFormat="1" applyFont="1" applyFill="1" applyBorder="1" applyAlignment="1" applyProtection="1">
      <alignment horizontal="center" vertical="center" wrapText="1"/>
      <protection hidden="1"/>
    </xf>
    <xf numFmtId="1" fontId="2" fillId="35" borderId="35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4" fillId="33" borderId="38" xfId="0" applyFont="1" applyFill="1" applyBorder="1" applyAlignment="1" applyProtection="1">
      <alignment horizontal="center" vertical="center" wrapText="1"/>
      <protection hidden="1"/>
    </xf>
    <xf numFmtId="0" fontId="2" fillId="33" borderId="39" xfId="0" applyFont="1" applyFill="1" applyBorder="1" applyAlignment="1" applyProtection="1">
      <alignment horizontal="left" vertical="center" wrapText="1"/>
      <protection hidden="1"/>
    </xf>
    <xf numFmtId="0" fontId="3" fillId="33" borderId="39" xfId="0" applyFont="1" applyFill="1" applyBorder="1" applyAlignment="1" applyProtection="1">
      <alignment horizontal="left" vertical="justify" wrapText="1"/>
      <protection hidden="1" locked="0"/>
    </xf>
    <xf numFmtId="0" fontId="3" fillId="33" borderId="40" xfId="0" applyFont="1" applyFill="1" applyBorder="1" applyAlignment="1" applyProtection="1">
      <alignment horizontal="left" vertical="center" wrapText="1"/>
      <protection hidden="1" locked="0"/>
    </xf>
    <xf numFmtId="0" fontId="3" fillId="0" borderId="41" xfId="0" applyFont="1" applyBorder="1" applyAlignment="1" applyProtection="1">
      <alignment horizontal="left" vertical="center" wrapText="1"/>
      <protection hidden="1" locked="0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1" fontId="2" fillId="35" borderId="42" xfId="0" applyNumberFormat="1" applyFont="1" applyFill="1" applyBorder="1" applyAlignment="1" applyProtection="1">
      <alignment horizontal="center" vertical="center" wrapText="1"/>
      <protection hidden="1"/>
    </xf>
    <xf numFmtId="1" fontId="2" fillId="35" borderId="43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1" fontId="2" fillId="33" borderId="28" xfId="0" applyNumberFormat="1" applyFont="1" applyFill="1" applyBorder="1" applyAlignment="1" applyProtection="1">
      <alignment horizontal="center" vertical="center" wrapText="1"/>
      <protection hidden="1"/>
    </xf>
    <xf numFmtId="1" fontId="2" fillId="35" borderId="28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 applyProtection="1">
      <alignment horizontal="center" vertical="center" wrapText="1"/>
      <protection hidden="1" locked="0"/>
    </xf>
    <xf numFmtId="0" fontId="21" fillId="0" borderId="17" xfId="0" applyFont="1" applyBorder="1" applyAlignment="1" applyProtection="1">
      <alignment horizontal="center" vertical="center" wrapText="1"/>
      <protection hidden="1" locked="0"/>
    </xf>
    <xf numFmtId="0" fontId="21" fillId="0" borderId="35" xfId="0" applyFont="1" applyBorder="1" applyAlignment="1" applyProtection="1">
      <alignment horizontal="center" vertical="center" wrapText="1"/>
      <protection hidden="1" locked="0"/>
    </xf>
    <xf numFmtId="0" fontId="3" fillId="0" borderId="19" xfId="0" applyFont="1" applyBorder="1" applyAlignment="1" applyProtection="1">
      <alignment vertical="center" wrapText="1"/>
      <protection hidden="1"/>
    </xf>
    <xf numFmtId="0" fontId="3" fillId="34" borderId="15" xfId="0" applyFont="1" applyFill="1" applyBorder="1" applyAlignment="1" applyProtection="1">
      <alignment horizontal="left" vertical="center" wrapText="1"/>
      <protection hidden="1"/>
    </xf>
    <xf numFmtId="0" fontId="14" fillId="33" borderId="44" xfId="0" applyFont="1" applyFill="1" applyBorder="1" applyAlignment="1" applyProtection="1">
      <alignment horizontal="center" vertical="center" wrapText="1"/>
      <protection hidden="1"/>
    </xf>
    <xf numFmtId="0" fontId="14" fillId="33" borderId="45" xfId="0" applyFont="1" applyFill="1" applyBorder="1" applyAlignment="1" applyProtection="1">
      <alignment horizontal="center" vertical="center" wrapText="1"/>
      <protection hidden="1"/>
    </xf>
    <xf numFmtId="0" fontId="14" fillId="33" borderId="38" xfId="0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16" fillId="0" borderId="46" xfId="0" applyFont="1" applyBorder="1" applyAlignment="1" applyProtection="1">
      <alignment horizontal="left" vertical="center" wrapText="1"/>
      <protection hidden="1" locked="0"/>
    </xf>
    <xf numFmtId="0" fontId="17" fillId="0" borderId="46" xfId="0" applyFont="1" applyBorder="1" applyAlignment="1" applyProtection="1">
      <alignment horizontal="left" vertical="center" wrapText="1"/>
      <protection hidden="1" locked="0"/>
    </xf>
    <xf numFmtId="167" fontId="14" fillId="33" borderId="44" xfId="0" applyNumberFormat="1" applyFont="1" applyFill="1" applyBorder="1" applyAlignment="1" applyProtection="1">
      <alignment horizontal="center" vertical="center" wrapText="1"/>
      <protection hidden="1"/>
    </xf>
    <xf numFmtId="167" fontId="14" fillId="33" borderId="45" xfId="0" applyNumberFormat="1" applyFont="1" applyFill="1" applyBorder="1" applyAlignment="1" applyProtection="1">
      <alignment horizontal="center" vertical="center" wrapText="1"/>
      <protection hidden="1"/>
    </xf>
    <xf numFmtId="167" fontId="14" fillId="33" borderId="3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1" fillId="0" borderId="46" xfId="0" applyFont="1" applyFill="1" applyBorder="1" applyAlignment="1" applyProtection="1">
      <alignment horizontal="center" vertical="center" wrapText="1"/>
      <protection hidden="1"/>
    </xf>
    <xf numFmtId="0" fontId="11" fillId="0" borderId="47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1" fillId="0" borderId="23" xfId="0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1" fillId="0" borderId="17" xfId="0" applyNumberFormat="1" applyFont="1" applyBorder="1" applyAlignment="1" applyProtection="1">
      <alignment horizontal="center" vertical="center" wrapText="1"/>
      <protection hidden="1"/>
    </xf>
    <xf numFmtId="0" fontId="11" fillId="0" borderId="10" xfId="0" applyNumberFormat="1" applyFont="1" applyBorder="1" applyAlignment="1" applyProtection="1">
      <alignment horizontal="center" vertical="center" wrapText="1"/>
      <protection hidden="1"/>
    </xf>
    <xf numFmtId="164" fontId="11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11" fillId="0" borderId="46" xfId="0" applyNumberFormat="1" applyFont="1" applyFill="1" applyBorder="1" applyAlignment="1" applyProtection="1">
      <alignment horizontal="center" vertical="center" wrapText="1"/>
      <protection hidden="1"/>
    </xf>
    <xf numFmtId="164" fontId="11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11" fillId="0" borderId="48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0" fillId="35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11" fillId="0" borderId="22" xfId="0" applyFont="1" applyFill="1" applyBorder="1" applyAlignment="1" applyProtection="1">
      <alignment vertical="center" wrapText="1"/>
      <protection hidden="1"/>
    </xf>
    <xf numFmtId="0" fontId="11" fillId="0" borderId="29" xfId="0" applyFont="1" applyFill="1" applyBorder="1" applyAlignment="1" applyProtection="1">
      <alignment vertical="center" wrapText="1"/>
      <protection hidden="1"/>
    </xf>
    <xf numFmtId="0" fontId="11" fillId="0" borderId="14" xfId="0" applyFont="1" applyFill="1" applyBorder="1" applyAlignment="1" applyProtection="1">
      <alignment vertical="center" wrapText="1"/>
      <protection hidden="1"/>
    </xf>
    <xf numFmtId="0" fontId="11" fillId="0" borderId="47" xfId="0" applyFont="1" applyFill="1" applyBorder="1" applyAlignment="1" applyProtection="1">
      <alignment vertical="center" wrapText="1"/>
      <protection hidden="1"/>
    </xf>
    <xf numFmtId="0" fontId="10" fillId="35" borderId="18" xfId="0" applyFont="1" applyFill="1" applyBorder="1" applyAlignment="1" applyProtection="1">
      <alignment horizontal="center" vertical="center" wrapText="1"/>
      <protection hidden="1"/>
    </xf>
    <xf numFmtId="0" fontId="16" fillId="0" borderId="49" xfId="0" applyFont="1" applyBorder="1" applyAlignment="1" applyProtection="1">
      <alignment vertical="center" wrapText="1"/>
      <protection hidden="1" locked="0"/>
    </xf>
    <xf numFmtId="0" fontId="10" fillId="35" borderId="50" xfId="0" applyFont="1" applyFill="1" applyBorder="1" applyAlignment="1" applyProtection="1">
      <alignment horizontal="center" vertical="center" wrapText="1"/>
      <protection hidden="1"/>
    </xf>
    <xf numFmtId="0" fontId="11" fillId="35" borderId="51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zoomScalePageLayoutView="0" workbookViewId="0" topLeftCell="A1">
      <selection activeCell="A1" sqref="A1:AF1"/>
    </sheetView>
  </sheetViews>
  <sheetFormatPr defaultColWidth="9.140625" defaultRowHeight="15"/>
  <cols>
    <col min="1" max="1" width="18.57421875" style="3" customWidth="1"/>
    <col min="2" max="2" width="14.8515625" style="3" customWidth="1"/>
    <col min="3" max="3" width="6.28125" style="4" customWidth="1"/>
    <col min="4" max="5" width="5.140625" style="2" customWidth="1"/>
    <col min="6" max="6" width="5.421875" style="2" customWidth="1"/>
    <col min="7" max="7" width="5.57421875" style="2" customWidth="1"/>
    <col min="8" max="8" width="5.57421875" style="1" customWidth="1"/>
    <col min="9" max="9" width="4.57421875" style="2" customWidth="1"/>
    <col min="10" max="10" width="9.140625" style="2" hidden="1" customWidth="1"/>
    <col min="11" max="12" width="4.7109375" style="2" customWidth="1"/>
    <col min="13" max="13" width="9.140625" style="2" hidden="1" customWidth="1"/>
    <col min="14" max="14" width="4.28125" style="2" customWidth="1"/>
    <col min="15" max="15" width="4.7109375" style="2" customWidth="1"/>
    <col min="16" max="16" width="9.140625" style="2" hidden="1" customWidth="1"/>
    <col min="17" max="17" width="4.57421875" style="2" customWidth="1"/>
    <col min="18" max="18" width="4.421875" style="2" customWidth="1"/>
    <col min="19" max="19" width="9.140625" style="2" hidden="1" customWidth="1"/>
    <col min="20" max="20" width="4.28125" style="2" customWidth="1"/>
    <col min="21" max="21" width="4.421875" style="2" customWidth="1"/>
    <col min="22" max="22" width="0.13671875" style="2" hidden="1" customWidth="1"/>
    <col min="23" max="23" width="4.140625" style="2" customWidth="1"/>
    <col min="24" max="24" width="0.13671875" style="2" hidden="1" customWidth="1"/>
    <col min="25" max="25" width="4.28125" style="2" customWidth="1"/>
    <col min="26" max="26" width="9.140625" style="2" hidden="1" customWidth="1"/>
    <col min="27" max="27" width="4.57421875" style="2" customWidth="1"/>
    <col min="28" max="28" width="4.140625" style="2" customWidth="1"/>
    <col min="29" max="31" width="4.421875" style="2" customWidth="1"/>
    <col min="32" max="32" width="5.140625" style="2" customWidth="1"/>
  </cols>
  <sheetData>
    <row r="1" spans="1:32" ht="1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</row>
    <row r="2" spans="1:20" ht="24" customHeight="1">
      <c r="A2" s="3" t="s">
        <v>64</v>
      </c>
      <c r="C2" s="85"/>
      <c r="D2" s="214" t="s">
        <v>65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ht="22.5" customHeight="1">
      <c r="A3" s="3" t="s">
        <v>66</v>
      </c>
      <c r="C3" s="85"/>
      <c r="D3" s="183" t="s">
        <v>70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</row>
    <row r="4" spans="1:20" ht="27" customHeight="1">
      <c r="A4" s="3" t="s">
        <v>67</v>
      </c>
      <c r="C4" s="85"/>
      <c r="D4" s="184" t="s">
        <v>69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</row>
    <row r="5" spans="1:20" ht="27" customHeight="1">
      <c r="A5" s="3" t="s">
        <v>68</v>
      </c>
      <c r="D5" s="183" t="s">
        <v>132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</row>
    <row r="6" spans="1:32" ht="15.75" customHeight="1" thickBot="1">
      <c r="A6" s="201" t="s">
        <v>134</v>
      </c>
      <c r="B6" s="201"/>
      <c r="C6" s="201"/>
      <c r="D6" s="201"/>
      <c r="E6" s="201"/>
      <c r="F6" s="5"/>
      <c r="G6" s="6"/>
      <c r="H6" s="7"/>
      <c r="I6" s="202"/>
      <c r="J6" s="202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2.5" customHeight="1">
      <c r="A7" s="174" t="s">
        <v>1</v>
      </c>
      <c r="B7" s="203" t="s">
        <v>87</v>
      </c>
      <c r="C7" s="196" t="s">
        <v>124</v>
      </c>
      <c r="D7" s="191" t="s">
        <v>33</v>
      </c>
      <c r="E7" s="192"/>
      <c r="F7" s="193"/>
      <c r="G7" s="194" t="s">
        <v>125</v>
      </c>
      <c r="H7" s="213" t="s">
        <v>35</v>
      </c>
      <c r="I7" s="181" t="s">
        <v>42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76"/>
      <c r="AC7" s="76"/>
      <c r="AD7" s="76"/>
      <c r="AE7" s="77"/>
      <c r="AF7" s="215" t="s">
        <v>36</v>
      </c>
    </row>
    <row r="8" spans="1:32" ht="37.5" customHeight="1">
      <c r="A8" s="175"/>
      <c r="B8" s="204"/>
      <c r="C8" s="197"/>
      <c r="D8" s="34" t="s">
        <v>126</v>
      </c>
      <c r="E8" s="34" t="s">
        <v>127</v>
      </c>
      <c r="F8" s="34" t="s">
        <v>34</v>
      </c>
      <c r="G8" s="195"/>
      <c r="H8" s="205"/>
      <c r="I8" s="188" t="s">
        <v>17</v>
      </c>
      <c r="J8" s="189"/>
      <c r="K8" s="190"/>
      <c r="L8" s="188" t="s">
        <v>18</v>
      </c>
      <c r="M8" s="189"/>
      <c r="N8" s="190"/>
      <c r="O8" s="198" t="s">
        <v>133</v>
      </c>
      <c r="P8" s="199"/>
      <c r="Q8" s="200"/>
      <c r="R8" s="198" t="s">
        <v>19</v>
      </c>
      <c r="S8" s="199"/>
      <c r="T8" s="200"/>
      <c r="U8" s="188" t="s">
        <v>20</v>
      </c>
      <c r="V8" s="189"/>
      <c r="W8" s="190"/>
      <c r="X8" s="58"/>
      <c r="Y8" s="188" t="s">
        <v>21</v>
      </c>
      <c r="Z8" s="189"/>
      <c r="AA8" s="190"/>
      <c r="AB8" s="209" t="s">
        <v>40</v>
      </c>
      <c r="AC8" s="210"/>
      <c r="AD8" s="211" t="s">
        <v>41</v>
      </c>
      <c r="AE8" s="212"/>
      <c r="AF8" s="216"/>
    </row>
    <row r="9" spans="1:32" ht="15" customHeight="1" thickBot="1">
      <c r="A9" s="131">
        <v>1</v>
      </c>
      <c r="B9" s="152">
        <v>2</v>
      </c>
      <c r="C9" s="132">
        <v>3</v>
      </c>
      <c r="D9" s="133">
        <v>4</v>
      </c>
      <c r="E9" s="133">
        <v>5</v>
      </c>
      <c r="F9" s="133">
        <v>6</v>
      </c>
      <c r="G9" s="133">
        <v>7</v>
      </c>
      <c r="H9" s="129">
        <v>8</v>
      </c>
      <c r="I9" s="171">
        <v>9</v>
      </c>
      <c r="J9" s="172"/>
      <c r="K9" s="173"/>
      <c r="L9" s="171">
        <v>10</v>
      </c>
      <c r="M9" s="172"/>
      <c r="N9" s="173"/>
      <c r="O9" s="171">
        <v>11</v>
      </c>
      <c r="P9" s="172"/>
      <c r="Q9" s="173"/>
      <c r="R9" s="185">
        <v>12</v>
      </c>
      <c r="S9" s="186"/>
      <c r="T9" s="187"/>
      <c r="U9" s="171">
        <v>13</v>
      </c>
      <c r="V9" s="172"/>
      <c r="W9" s="173"/>
      <c r="X9" s="133"/>
      <c r="Y9" s="171">
        <v>14</v>
      </c>
      <c r="Z9" s="172"/>
      <c r="AA9" s="172"/>
      <c r="AB9" s="171">
        <v>15</v>
      </c>
      <c r="AC9" s="173"/>
      <c r="AD9" s="171">
        <v>16</v>
      </c>
      <c r="AE9" s="173"/>
      <c r="AF9" s="130">
        <v>17</v>
      </c>
    </row>
    <row r="10" spans="1:32" ht="9" customHeight="1">
      <c r="A10" s="39"/>
      <c r="B10" s="39"/>
      <c r="C10" s="40"/>
      <c r="D10" s="41"/>
      <c r="E10" s="41"/>
      <c r="F10" s="41"/>
      <c r="G10" s="39"/>
      <c r="H10" s="47"/>
      <c r="I10" s="48"/>
      <c r="J10" s="48"/>
      <c r="K10" s="48"/>
      <c r="L10" s="48"/>
      <c r="M10" s="48"/>
      <c r="N10" s="48"/>
      <c r="O10" s="48"/>
      <c r="P10" s="48"/>
      <c r="Q10" s="48"/>
      <c r="R10" s="49"/>
      <c r="S10" s="50"/>
      <c r="T10" s="50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7"/>
    </row>
    <row r="11" spans="1:32" s="38" customFormat="1" ht="16.5" thickBot="1">
      <c r="A11" s="35" t="s">
        <v>74</v>
      </c>
      <c r="B11" s="35"/>
      <c r="C11" s="36"/>
      <c r="D11" s="36"/>
      <c r="E11" s="36"/>
      <c r="F11" s="36"/>
      <c r="G11" s="36"/>
      <c r="H11" s="36"/>
      <c r="I11" s="37"/>
      <c r="J11" s="37"/>
      <c r="K11" s="37"/>
      <c r="L11" s="37"/>
      <c r="M11" s="36"/>
      <c r="N11" s="36"/>
      <c r="O11" s="37"/>
      <c r="P11" s="37"/>
      <c r="Q11" s="37"/>
      <c r="R11" s="37"/>
      <c r="S11" s="36"/>
      <c r="T11" s="36"/>
      <c r="U11" s="37"/>
      <c r="V11" s="36"/>
      <c r="W11" s="36"/>
      <c r="X11" s="36"/>
      <c r="Y11" s="37"/>
      <c r="Z11" s="36"/>
      <c r="AA11" s="36"/>
      <c r="AB11" s="36"/>
      <c r="AC11" s="36"/>
      <c r="AD11" s="36"/>
      <c r="AE11" s="36"/>
      <c r="AF11" s="37"/>
    </row>
    <row r="12" spans="1:32" ht="17.25" customHeight="1">
      <c r="A12" s="68" t="s">
        <v>53</v>
      </c>
      <c r="B12" s="62" t="s">
        <v>88</v>
      </c>
      <c r="C12" s="61" t="s">
        <v>2</v>
      </c>
      <c r="D12" s="80"/>
      <c r="E12" s="80">
        <v>48</v>
      </c>
      <c r="F12" s="80">
        <v>12</v>
      </c>
      <c r="G12" s="80">
        <v>180</v>
      </c>
      <c r="H12" s="114">
        <v>240</v>
      </c>
      <c r="I12" s="63">
        <v>3</v>
      </c>
      <c r="J12" s="64" t="s">
        <v>3</v>
      </c>
      <c r="K12" s="64" t="s">
        <v>37</v>
      </c>
      <c r="L12" s="63">
        <v>6</v>
      </c>
      <c r="M12" s="64" t="s">
        <v>4</v>
      </c>
      <c r="N12" s="64" t="s">
        <v>4</v>
      </c>
      <c r="O12" s="64"/>
      <c r="P12" s="64"/>
      <c r="Q12" s="64"/>
      <c r="R12" s="65"/>
      <c r="S12" s="65"/>
      <c r="T12" s="65"/>
      <c r="U12" s="65"/>
      <c r="V12" s="65"/>
      <c r="W12" s="65"/>
      <c r="X12" s="65"/>
      <c r="Y12" s="65"/>
      <c r="Z12" s="65"/>
      <c r="AA12" s="66"/>
      <c r="AB12" s="66"/>
      <c r="AC12" s="66"/>
      <c r="AD12" s="66"/>
      <c r="AE12" s="66"/>
      <c r="AF12" s="118">
        <v>9</v>
      </c>
    </row>
    <row r="13" spans="1:32" ht="30" customHeight="1">
      <c r="A13" s="67" t="s">
        <v>57</v>
      </c>
      <c r="B13" s="9" t="s">
        <v>89</v>
      </c>
      <c r="C13" s="8" t="s">
        <v>2</v>
      </c>
      <c r="D13" s="81">
        <v>4</v>
      </c>
      <c r="E13" s="81">
        <v>12</v>
      </c>
      <c r="F13" s="81">
        <v>4</v>
      </c>
      <c r="G13" s="81">
        <v>60</v>
      </c>
      <c r="H13" s="115">
        <v>80</v>
      </c>
      <c r="I13" s="29">
        <v>3</v>
      </c>
      <c r="J13" s="10"/>
      <c r="K13" s="10" t="s">
        <v>4</v>
      </c>
      <c r="L13" s="10"/>
      <c r="M13" s="10"/>
      <c r="N13" s="10"/>
      <c r="O13" s="10"/>
      <c r="P13" s="10"/>
      <c r="Q13" s="10"/>
      <c r="R13" s="11"/>
      <c r="S13" s="11"/>
      <c r="T13" s="11"/>
      <c r="U13" s="11"/>
      <c r="V13" s="11"/>
      <c r="W13" s="11"/>
      <c r="X13" s="11"/>
      <c r="Y13" s="11"/>
      <c r="Z13" s="11"/>
      <c r="AA13" s="51"/>
      <c r="AB13" s="51"/>
      <c r="AC13" s="51"/>
      <c r="AD13" s="51"/>
      <c r="AE13" s="51"/>
      <c r="AF13" s="119">
        <v>3</v>
      </c>
    </row>
    <row r="14" spans="1:32" ht="16.5" customHeight="1">
      <c r="A14" s="67" t="s">
        <v>52</v>
      </c>
      <c r="B14" s="9" t="s">
        <v>90</v>
      </c>
      <c r="C14" s="8" t="s">
        <v>2</v>
      </c>
      <c r="D14" s="81">
        <v>4</v>
      </c>
      <c r="E14" s="81">
        <v>12</v>
      </c>
      <c r="F14" s="81">
        <v>4</v>
      </c>
      <c r="G14" s="81">
        <v>60</v>
      </c>
      <c r="H14" s="115">
        <v>80</v>
      </c>
      <c r="I14" s="11">
        <v>3</v>
      </c>
      <c r="J14" s="11"/>
      <c r="K14" s="10" t="s">
        <v>4</v>
      </c>
      <c r="L14" s="10"/>
      <c r="M14" s="11"/>
      <c r="N14" s="11"/>
      <c r="O14" s="10"/>
      <c r="P14" s="10" t="s">
        <v>4</v>
      </c>
      <c r="Q14" s="10"/>
      <c r="R14" s="11"/>
      <c r="S14" s="11"/>
      <c r="T14" s="11"/>
      <c r="U14" s="11"/>
      <c r="V14" s="11"/>
      <c r="W14" s="11"/>
      <c r="X14" s="11"/>
      <c r="Y14" s="11"/>
      <c r="Z14" s="11"/>
      <c r="AA14" s="51"/>
      <c r="AB14" s="51"/>
      <c r="AC14" s="51"/>
      <c r="AD14" s="51"/>
      <c r="AE14" s="51"/>
      <c r="AF14" s="119">
        <v>3</v>
      </c>
    </row>
    <row r="15" spans="1:32" ht="15.75" thickBot="1">
      <c r="A15" s="96" t="s">
        <v>51</v>
      </c>
      <c r="B15" s="106" t="s">
        <v>91</v>
      </c>
      <c r="C15" s="97" t="s">
        <v>2</v>
      </c>
      <c r="D15" s="90">
        <v>4</v>
      </c>
      <c r="E15" s="90">
        <v>12</v>
      </c>
      <c r="F15" s="90">
        <v>4</v>
      </c>
      <c r="G15" s="90">
        <v>60</v>
      </c>
      <c r="H15" s="116">
        <v>80</v>
      </c>
      <c r="I15" s="89"/>
      <c r="J15" s="107"/>
      <c r="K15" s="89"/>
      <c r="L15" s="43">
        <v>3</v>
      </c>
      <c r="M15" s="107" t="s">
        <v>4</v>
      </c>
      <c r="N15" s="144" t="s">
        <v>4</v>
      </c>
      <c r="O15" s="89"/>
      <c r="P15" s="10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121">
        <v>3</v>
      </c>
    </row>
    <row r="16" spans="1:33" ht="18" customHeight="1" thickBot="1">
      <c r="A16" s="109"/>
      <c r="B16" s="153"/>
      <c r="C16" s="93" t="s">
        <v>129</v>
      </c>
      <c r="D16" s="60">
        <f aca="true" t="shared" si="0" ref="D16:J16">SUM(D12:D15)</f>
        <v>12</v>
      </c>
      <c r="E16" s="60">
        <f t="shared" si="0"/>
        <v>84</v>
      </c>
      <c r="F16" s="60">
        <f t="shared" si="0"/>
        <v>24</v>
      </c>
      <c r="G16" s="60">
        <f t="shared" si="0"/>
        <v>360</v>
      </c>
      <c r="H16" s="117">
        <f t="shared" si="0"/>
        <v>480</v>
      </c>
      <c r="I16" s="60">
        <f t="shared" si="0"/>
        <v>9</v>
      </c>
      <c r="J16" s="60">
        <f t="shared" si="0"/>
        <v>0</v>
      </c>
      <c r="K16" s="60"/>
      <c r="L16" s="60">
        <f>SUM(L12:L15)</f>
        <v>9</v>
      </c>
      <c r="M16" s="60">
        <f>SUM(M12:M15)</f>
        <v>0</v>
      </c>
      <c r="N16" s="60"/>
      <c r="O16" s="60">
        <f>SUM(O12:O15)</f>
        <v>0</v>
      </c>
      <c r="P16" s="60">
        <f>SUM(P12:P15)</f>
        <v>0</v>
      </c>
      <c r="Q16" s="60"/>
      <c r="R16" s="60">
        <f>SUM(R12:R15)</f>
        <v>0</v>
      </c>
      <c r="S16" s="60">
        <f>SUM(S12:S15)</f>
        <v>0</v>
      </c>
      <c r="T16" s="60"/>
      <c r="U16" s="60">
        <f>SUM(U12:U15)</f>
        <v>0</v>
      </c>
      <c r="V16" s="60">
        <f>SUM(V12:V15)</f>
        <v>0</v>
      </c>
      <c r="W16" s="60"/>
      <c r="X16" s="60">
        <f>SUM(X12:X15)</f>
        <v>0</v>
      </c>
      <c r="Y16" s="60">
        <f>SUM(Y12:Y15)</f>
        <v>0</v>
      </c>
      <c r="Z16" s="60">
        <f>SUM(Z12:Z15)</f>
        <v>0</v>
      </c>
      <c r="AA16" s="60"/>
      <c r="AB16" s="60">
        <f>SUM(AB12:AB15)</f>
        <v>0</v>
      </c>
      <c r="AC16" s="60"/>
      <c r="AD16" s="60">
        <f>SUM(AD12:AD15)</f>
        <v>0</v>
      </c>
      <c r="AE16" s="60"/>
      <c r="AF16" s="120">
        <f>SUM(AF12:AF15)</f>
        <v>18</v>
      </c>
      <c r="AG16" s="33"/>
    </row>
    <row r="17" spans="1:32" ht="9" customHeight="1">
      <c r="A17" s="12"/>
      <c r="B17" s="12"/>
      <c r="C17" s="13"/>
      <c r="D17" s="14"/>
      <c r="E17" s="14"/>
      <c r="F17" s="14"/>
      <c r="G17" s="14"/>
      <c r="H17" s="14"/>
      <c r="I17" s="15"/>
      <c r="J17" s="15"/>
      <c r="K17" s="15"/>
      <c r="L17" s="15"/>
      <c r="M17" s="14"/>
      <c r="N17" s="14"/>
      <c r="O17" s="15"/>
      <c r="P17" s="15"/>
      <c r="Q17" s="15"/>
      <c r="R17" s="15"/>
      <c r="S17" s="14"/>
      <c r="T17" s="14"/>
      <c r="U17" s="15"/>
      <c r="V17" s="14"/>
      <c r="W17" s="14"/>
      <c r="X17" s="14"/>
      <c r="Y17" s="15"/>
      <c r="Z17" s="14"/>
      <c r="AA17" s="14"/>
      <c r="AB17" s="14"/>
      <c r="AC17" s="14"/>
      <c r="AD17" s="14"/>
      <c r="AE17" s="14"/>
      <c r="AF17" s="15"/>
    </row>
    <row r="18" spans="1:32" s="38" customFormat="1" ht="15.75">
      <c r="A18" s="52" t="s">
        <v>75</v>
      </c>
      <c r="B18" s="52"/>
      <c r="C18" s="14"/>
      <c r="D18" s="14"/>
      <c r="E18" s="14"/>
      <c r="F18" s="14"/>
      <c r="G18" s="14"/>
      <c r="H18" s="14"/>
      <c r="I18" s="15"/>
      <c r="J18" s="15"/>
      <c r="K18" s="15"/>
      <c r="L18" s="15"/>
      <c r="M18" s="14"/>
      <c r="N18" s="14"/>
      <c r="O18" s="15"/>
      <c r="P18" s="15"/>
      <c r="Q18" s="15"/>
      <c r="R18" s="15"/>
      <c r="S18" s="14"/>
      <c r="T18" s="14"/>
      <c r="U18" s="15"/>
      <c r="V18" s="14"/>
      <c r="W18" s="14"/>
      <c r="X18" s="14"/>
      <c r="Y18" s="15"/>
      <c r="Z18" s="14"/>
      <c r="AA18" s="14"/>
      <c r="AB18" s="14"/>
      <c r="AC18" s="14"/>
      <c r="AD18" s="14"/>
      <c r="AE18" s="14"/>
      <c r="AF18" s="15"/>
    </row>
    <row r="19" spans="1:32" ht="15.75" thickBot="1">
      <c r="A19" s="19" t="s">
        <v>76</v>
      </c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  <c r="V19" s="14"/>
      <c r="W19" s="14"/>
      <c r="X19" s="14"/>
      <c r="Y19" s="15"/>
      <c r="Z19" s="14"/>
      <c r="AA19" s="14"/>
      <c r="AB19" s="14"/>
      <c r="AC19" s="14"/>
      <c r="AD19" s="14"/>
      <c r="AE19" s="14"/>
      <c r="AF19" s="15"/>
    </row>
    <row r="20" spans="1:32" ht="17.25" customHeight="1">
      <c r="A20" s="68" t="s">
        <v>5</v>
      </c>
      <c r="B20" s="62" t="s">
        <v>92</v>
      </c>
      <c r="C20" s="61" t="s">
        <v>2</v>
      </c>
      <c r="D20" s="80">
        <v>12</v>
      </c>
      <c r="E20" s="80">
        <v>36</v>
      </c>
      <c r="F20" s="80">
        <v>12</v>
      </c>
      <c r="G20" s="80">
        <v>180</v>
      </c>
      <c r="H20" s="114">
        <v>240</v>
      </c>
      <c r="I20" s="63">
        <v>4</v>
      </c>
      <c r="J20" s="63" t="s">
        <v>4</v>
      </c>
      <c r="K20" s="64" t="s">
        <v>37</v>
      </c>
      <c r="L20" s="63">
        <v>5</v>
      </c>
      <c r="M20" s="63" t="s">
        <v>4</v>
      </c>
      <c r="N20" s="63" t="s">
        <v>4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18">
        <v>9</v>
      </c>
    </row>
    <row r="21" spans="1:32" ht="26.25" customHeight="1">
      <c r="A21" s="67" t="s">
        <v>6</v>
      </c>
      <c r="B21" s="9" t="s">
        <v>93</v>
      </c>
      <c r="C21" s="8" t="s">
        <v>2</v>
      </c>
      <c r="D21" s="81">
        <v>10</v>
      </c>
      <c r="E21" s="81">
        <v>28</v>
      </c>
      <c r="F21" s="81">
        <v>9</v>
      </c>
      <c r="G21" s="81">
        <v>140</v>
      </c>
      <c r="H21" s="115">
        <v>187</v>
      </c>
      <c r="I21" s="29">
        <v>7</v>
      </c>
      <c r="J21" s="29" t="s">
        <v>4</v>
      </c>
      <c r="K21" s="29" t="s">
        <v>4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119">
        <f>I21+L21+O21+R21+U21+Y21</f>
        <v>7</v>
      </c>
    </row>
    <row r="22" spans="1:32" ht="25.5" customHeight="1">
      <c r="A22" s="67" t="s">
        <v>23</v>
      </c>
      <c r="B22" s="9" t="s">
        <v>94</v>
      </c>
      <c r="C22" s="8" t="s">
        <v>2</v>
      </c>
      <c r="D22" s="81">
        <v>8</v>
      </c>
      <c r="E22" s="81">
        <v>24</v>
      </c>
      <c r="F22" s="81">
        <v>8</v>
      </c>
      <c r="G22" s="81">
        <v>120</v>
      </c>
      <c r="H22" s="115">
        <v>160</v>
      </c>
      <c r="I22" s="29"/>
      <c r="J22" s="29"/>
      <c r="K22" s="29"/>
      <c r="L22" s="29">
        <v>6</v>
      </c>
      <c r="M22" s="29"/>
      <c r="N22" s="29" t="s">
        <v>4</v>
      </c>
      <c r="O22" s="29"/>
      <c r="P22" s="29"/>
      <c r="Q22" s="29"/>
      <c r="R22" s="29"/>
      <c r="S22" s="29" t="s">
        <v>4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119">
        <f>SUM(I22:AA22)</f>
        <v>6</v>
      </c>
    </row>
    <row r="23" spans="1:34" ht="15">
      <c r="A23" s="67" t="s">
        <v>44</v>
      </c>
      <c r="B23" s="9" t="s">
        <v>95</v>
      </c>
      <c r="C23" s="8" t="s">
        <v>2</v>
      </c>
      <c r="D23" s="81">
        <v>10</v>
      </c>
      <c r="E23" s="81">
        <v>28</v>
      </c>
      <c r="F23" s="81">
        <v>9</v>
      </c>
      <c r="G23" s="81">
        <v>140</v>
      </c>
      <c r="H23" s="115">
        <v>187</v>
      </c>
      <c r="I23" s="29"/>
      <c r="J23" s="29"/>
      <c r="K23" s="29"/>
      <c r="L23" s="29"/>
      <c r="M23" s="29"/>
      <c r="N23" s="10"/>
      <c r="O23" s="29">
        <v>7</v>
      </c>
      <c r="P23" s="29"/>
      <c r="Q23" s="10" t="s">
        <v>4</v>
      </c>
      <c r="R23" s="29"/>
      <c r="S23" s="29" t="s">
        <v>4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119">
        <f>SUM(I23:AA23)</f>
        <v>7</v>
      </c>
      <c r="AH23" s="30"/>
    </row>
    <row r="24" spans="1:32" ht="15.75" customHeight="1">
      <c r="A24" s="67" t="s">
        <v>7</v>
      </c>
      <c r="B24" s="9" t="s">
        <v>96</v>
      </c>
      <c r="C24" s="8" t="s">
        <v>2</v>
      </c>
      <c r="D24" s="81">
        <v>8</v>
      </c>
      <c r="E24" s="81">
        <v>24</v>
      </c>
      <c r="F24" s="81">
        <v>8</v>
      </c>
      <c r="G24" s="81">
        <v>120</v>
      </c>
      <c r="H24" s="115">
        <v>160</v>
      </c>
      <c r="I24" s="29"/>
      <c r="J24" s="29"/>
      <c r="K24" s="29"/>
      <c r="L24" s="29"/>
      <c r="M24" s="29"/>
      <c r="N24" s="10"/>
      <c r="O24" s="29">
        <v>6</v>
      </c>
      <c r="P24" s="29"/>
      <c r="Q24" s="10" t="s">
        <v>4</v>
      </c>
      <c r="R24" s="29"/>
      <c r="S24" s="29" t="s">
        <v>4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119">
        <f>SUM(I24:AA24)</f>
        <v>6</v>
      </c>
    </row>
    <row r="25" spans="1:32" ht="14.25" customHeight="1">
      <c r="A25" s="67" t="s">
        <v>54</v>
      </c>
      <c r="B25" s="9" t="s">
        <v>97</v>
      </c>
      <c r="C25" s="8" t="s">
        <v>2</v>
      </c>
      <c r="D25" s="81">
        <v>6</v>
      </c>
      <c r="E25" s="81">
        <v>16</v>
      </c>
      <c r="F25" s="81">
        <v>5</v>
      </c>
      <c r="G25" s="81">
        <v>80</v>
      </c>
      <c r="H25" s="115">
        <v>107</v>
      </c>
      <c r="I25" s="29"/>
      <c r="J25" s="29"/>
      <c r="K25" s="29"/>
      <c r="L25" s="29"/>
      <c r="M25" s="29"/>
      <c r="N25" s="10"/>
      <c r="O25" s="29">
        <v>4</v>
      </c>
      <c r="P25" s="29"/>
      <c r="Q25" s="29" t="s">
        <v>4</v>
      </c>
      <c r="R25" s="29"/>
      <c r="S25" s="29" t="s">
        <v>3</v>
      </c>
      <c r="T25" s="10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119">
        <v>4</v>
      </c>
    </row>
    <row r="26" spans="1:32" ht="16.5" customHeight="1">
      <c r="A26" s="67" t="s">
        <v>55</v>
      </c>
      <c r="B26" s="9" t="s">
        <v>98</v>
      </c>
      <c r="C26" s="8" t="s">
        <v>2</v>
      </c>
      <c r="D26" s="81">
        <v>7</v>
      </c>
      <c r="E26" s="81">
        <v>20</v>
      </c>
      <c r="F26" s="81">
        <v>6</v>
      </c>
      <c r="G26" s="81">
        <v>100</v>
      </c>
      <c r="H26" s="115">
        <v>133</v>
      </c>
      <c r="I26" s="20"/>
      <c r="J26" s="20"/>
      <c r="K26" s="20"/>
      <c r="L26" s="29"/>
      <c r="M26" s="20"/>
      <c r="N26" s="20"/>
      <c r="O26" s="31">
        <v>5</v>
      </c>
      <c r="P26" s="20"/>
      <c r="Q26" s="10" t="s">
        <v>4</v>
      </c>
      <c r="R26" s="31"/>
      <c r="S26" s="20"/>
      <c r="T26" s="1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119">
        <v>5</v>
      </c>
    </row>
    <row r="27" spans="1:32" ht="25.5" customHeight="1">
      <c r="A27" s="69" t="s">
        <v>71</v>
      </c>
      <c r="B27" s="9" t="s">
        <v>99</v>
      </c>
      <c r="C27" s="8" t="s">
        <v>2</v>
      </c>
      <c r="D27" s="81">
        <v>4</v>
      </c>
      <c r="E27" s="81">
        <v>12</v>
      </c>
      <c r="F27" s="81">
        <v>4</v>
      </c>
      <c r="G27" s="81">
        <v>60</v>
      </c>
      <c r="H27" s="115">
        <v>80</v>
      </c>
      <c r="I27" s="20"/>
      <c r="J27" s="20"/>
      <c r="K27" s="20"/>
      <c r="L27" s="31">
        <v>3</v>
      </c>
      <c r="M27" s="57"/>
      <c r="N27" s="57" t="s">
        <v>4</v>
      </c>
      <c r="O27" s="31"/>
      <c r="P27" s="57"/>
      <c r="Q27" s="57"/>
      <c r="R27" s="31"/>
      <c r="S27" s="57"/>
      <c r="T27" s="57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119">
        <v>3</v>
      </c>
    </row>
    <row r="28" spans="1:32" ht="28.5" customHeight="1">
      <c r="A28" s="169" t="s">
        <v>59</v>
      </c>
      <c r="B28" s="9" t="s">
        <v>100</v>
      </c>
      <c r="C28" s="8" t="s">
        <v>2</v>
      </c>
      <c r="D28" s="81">
        <v>7</v>
      </c>
      <c r="E28" s="81">
        <v>20</v>
      </c>
      <c r="F28" s="81">
        <v>6</v>
      </c>
      <c r="G28" s="81">
        <v>100</v>
      </c>
      <c r="H28" s="115">
        <v>133</v>
      </c>
      <c r="I28" s="10"/>
      <c r="J28" s="10"/>
      <c r="K28" s="10"/>
      <c r="L28" s="10"/>
      <c r="M28" s="11"/>
      <c r="N28" s="11"/>
      <c r="O28" s="11"/>
      <c r="P28" s="11"/>
      <c r="Q28" s="11"/>
      <c r="R28" s="11">
        <v>5</v>
      </c>
      <c r="S28" s="11"/>
      <c r="T28" s="11" t="s">
        <v>4</v>
      </c>
      <c r="U28" s="11"/>
      <c r="V28" s="11"/>
      <c r="W28" s="11"/>
      <c r="X28" s="29"/>
      <c r="Y28" s="29"/>
      <c r="Z28" s="29"/>
      <c r="AA28" s="29"/>
      <c r="AB28" s="29"/>
      <c r="AC28" s="29"/>
      <c r="AD28" s="29"/>
      <c r="AE28" s="29"/>
      <c r="AF28" s="119">
        <v>5</v>
      </c>
    </row>
    <row r="29" spans="1:32" ht="27.75" customHeight="1">
      <c r="A29" s="169" t="s">
        <v>48</v>
      </c>
      <c r="B29" s="9" t="s">
        <v>101</v>
      </c>
      <c r="C29" s="8" t="s">
        <v>2</v>
      </c>
      <c r="D29" s="81">
        <v>4</v>
      </c>
      <c r="E29" s="81">
        <v>12</v>
      </c>
      <c r="F29" s="81">
        <v>4</v>
      </c>
      <c r="G29" s="81">
        <v>60</v>
      </c>
      <c r="H29" s="115">
        <v>80</v>
      </c>
      <c r="I29" s="10"/>
      <c r="J29" s="10"/>
      <c r="K29" s="10"/>
      <c r="L29" s="10"/>
      <c r="M29" s="11"/>
      <c r="N29" s="11"/>
      <c r="O29" s="11"/>
      <c r="P29" s="11"/>
      <c r="Q29" s="11"/>
      <c r="R29" s="29"/>
      <c r="S29" s="29"/>
      <c r="T29" s="29"/>
      <c r="U29" s="11">
        <v>3</v>
      </c>
      <c r="V29" s="11"/>
      <c r="W29" s="11" t="s">
        <v>45</v>
      </c>
      <c r="X29" s="29"/>
      <c r="Y29" s="29"/>
      <c r="Z29" s="29"/>
      <c r="AA29" s="29"/>
      <c r="AB29" s="29"/>
      <c r="AC29" s="29"/>
      <c r="AD29" s="29"/>
      <c r="AE29" s="29"/>
      <c r="AF29" s="119">
        <v>3</v>
      </c>
    </row>
    <row r="30" spans="1:32" ht="18" customHeight="1">
      <c r="A30" s="67" t="s">
        <v>12</v>
      </c>
      <c r="B30" s="9" t="s">
        <v>102</v>
      </c>
      <c r="C30" s="8" t="s">
        <v>2</v>
      </c>
      <c r="D30" s="81">
        <v>6</v>
      </c>
      <c r="E30" s="81">
        <v>16</v>
      </c>
      <c r="F30" s="81">
        <v>5</v>
      </c>
      <c r="G30" s="81">
        <v>80</v>
      </c>
      <c r="H30" s="115">
        <v>107</v>
      </c>
      <c r="I30" s="11"/>
      <c r="J30" s="11"/>
      <c r="K30" s="11"/>
      <c r="L30" s="11"/>
      <c r="M30" s="11"/>
      <c r="N30" s="11"/>
      <c r="O30" s="11"/>
      <c r="P30" s="11"/>
      <c r="Q30" s="11"/>
      <c r="R30" s="11">
        <v>4</v>
      </c>
      <c r="S30" s="11"/>
      <c r="T30" s="11" t="s">
        <v>4</v>
      </c>
      <c r="U30" s="11"/>
      <c r="V30" s="11"/>
      <c r="W30" s="11"/>
      <c r="X30" s="29"/>
      <c r="Y30" s="29"/>
      <c r="Z30" s="29"/>
      <c r="AA30" s="29"/>
      <c r="AB30" s="29"/>
      <c r="AC30" s="29"/>
      <c r="AD30" s="29"/>
      <c r="AE30" s="29"/>
      <c r="AF30" s="119">
        <v>4</v>
      </c>
    </row>
    <row r="31" spans="1:32" ht="16.5" customHeight="1">
      <c r="A31" s="67" t="s">
        <v>8</v>
      </c>
      <c r="B31" s="9" t="s">
        <v>103</v>
      </c>
      <c r="C31" s="8" t="s">
        <v>2</v>
      </c>
      <c r="D31" s="81">
        <v>6</v>
      </c>
      <c r="E31" s="81">
        <v>16</v>
      </c>
      <c r="F31" s="81">
        <v>5</v>
      </c>
      <c r="G31" s="81">
        <v>80</v>
      </c>
      <c r="H31" s="115">
        <v>107</v>
      </c>
      <c r="I31" s="11"/>
      <c r="J31" s="11"/>
      <c r="K31" s="11"/>
      <c r="L31" s="11"/>
      <c r="M31" s="11"/>
      <c r="N31" s="11"/>
      <c r="O31" s="11"/>
      <c r="P31" s="11"/>
      <c r="Q31" s="11"/>
      <c r="R31" s="11">
        <v>4</v>
      </c>
      <c r="S31" s="11"/>
      <c r="T31" s="11" t="s">
        <v>4</v>
      </c>
      <c r="U31" s="11"/>
      <c r="V31" s="11"/>
      <c r="W31" s="11"/>
      <c r="X31" s="29"/>
      <c r="Y31" s="29"/>
      <c r="Z31" s="29"/>
      <c r="AA31" s="29"/>
      <c r="AB31" s="29"/>
      <c r="AC31" s="29"/>
      <c r="AD31" s="29"/>
      <c r="AE31" s="29"/>
      <c r="AF31" s="119">
        <v>4</v>
      </c>
    </row>
    <row r="32" spans="1:32" ht="29.25" customHeight="1">
      <c r="A32" s="67" t="s">
        <v>73</v>
      </c>
      <c r="B32" s="9" t="s">
        <v>104</v>
      </c>
      <c r="C32" s="8" t="s">
        <v>2</v>
      </c>
      <c r="D32" s="81">
        <v>8</v>
      </c>
      <c r="E32" s="81">
        <v>24</v>
      </c>
      <c r="F32" s="81">
        <v>8</v>
      </c>
      <c r="G32" s="81">
        <v>120</v>
      </c>
      <c r="H32" s="115">
        <v>160</v>
      </c>
      <c r="I32" s="11"/>
      <c r="J32" s="11"/>
      <c r="K32" s="11"/>
      <c r="L32" s="11"/>
      <c r="M32" s="11"/>
      <c r="N32" s="11"/>
      <c r="O32" s="10"/>
      <c r="P32" s="10" t="s">
        <v>9</v>
      </c>
      <c r="Q32" s="10"/>
      <c r="R32" s="29"/>
      <c r="S32" s="29"/>
      <c r="T32" s="29"/>
      <c r="U32" s="29">
        <v>6</v>
      </c>
      <c r="V32" s="29"/>
      <c r="W32" s="29" t="s">
        <v>4</v>
      </c>
      <c r="X32" s="29"/>
      <c r="Y32" s="29"/>
      <c r="Z32" s="29"/>
      <c r="AA32" s="11"/>
      <c r="AB32" s="29"/>
      <c r="AC32" s="29"/>
      <c r="AD32" s="29"/>
      <c r="AE32" s="29"/>
      <c r="AF32" s="119">
        <f>I32+L32+O32+R32+U32+Y32</f>
        <v>6</v>
      </c>
    </row>
    <row r="33" spans="1:32" ht="30" customHeight="1">
      <c r="A33" s="67" t="s">
        <v>60</v>
      </c>
      <c r="B33" s="9" t="s">
        <v>105</v>
      </c>
      <c r="C33" s="8" t="s">
        <v>2</v>
      </c>
      <c r="D33" s="81">
        <v>8</v>
      </c>
      <c r="E33" s="81">
        <v>24</v>
      </c>
      <c r="F33" s="81">
        <v>8</v>
      </c>
      <c r="G33" s="81">
        <v>120</v>
      </c>
      <c r="H33" s="115">
        <v>160</v>
      </c>
      <c r="I33" s="11"/>
      <c r="J33" s="11"/>
      <c r="K33" s="11"/>
      <c r="L33" s="11"/>
      <c r="M33" s="11"/>
      <c r="N33" s="11"/>
      <c r="O33" s="10"/>
      <c r="P33" s="11"/>
      <c r="Q33" s="11"/>
      <c r="R33" s="29"/>
      <c r="S33" s="29"/>
      <c r="T33" s="11"/>
      <c r="U33" s="29">
        <v>6</v>
      </c>
      <c r="V33" s="29" t="s">
        <v>4</v>
      </c>
      <c r="W33" s="11" t="s">
        <v>4</v>
      </c>
      <c r="X33" s="29"/>
      <c r="Y33" s="29"/>
      <c r="Z33" s="29"/>
      <c r="AA33" s="11"/>
      <c r="AB33" s="29"/>
      <c r="AC33" s="29"/>
      <c r="AD33" s="29"/>
      <c r="AE33" s="29"/>
      <c r="AF33" s="119">
        <f>I33+L33+O33+R33+U33+Y33</f>
        <v>6</v>
      </c>
    </row>
    <row r="34" spans="1:32" ht="15" customHeight="1">
      <c r="A34" s="67" t="s">
        <v>10</v>
      </c>
      <c r="B34" s="9" t="s">
        <v>106</v>
      </c>
      <c r="C34" s="8" t="s">
        <v>2</v>
      </c>
      <c r="D34" s="81">
        <v>7</v>
      </c>
      <c r="E34" s="81">
        <v>20</v>
      </c>
      <c r="F34" s="81">
        <v>6</v>
      </c>
      <c r="G34" s="81">
        <v>100</v>
      </c>
      <c r="H34" s="115">
        <v>133</v>
      </c>
      <c r="I34" s="11"/>
      <c r="J34" s="11"/>
      <c r="K34" s="11"/>
      <c r="L34" s="11"/>
      <c r="M34" s="11"/>
      <c r="N34" s="11"/>
      <c r="O34" s="11"/>
      <c r="P34" s="11"/>
      <c r="Q34" s="11"/>
      <c r="R34" s="29"/>
      <c r="S34" s="29"/>
      <c r="T34" s="29"/>
      <c r="U34" s="29">
        <v>5</v>
      </c>
      <c r="V34" s="29" t="s">
        <v>4</v>
      </c>
      <c r="W34" s="29" t="s">
        <v>4</v>
      </c>
      <c r="X34" s="29"/>
      <c r="Y34" s="29"/>
      <c r="Z34" s="29"/>
      <c r="AA34" s="29"/>
      <c r="AB34" s="29"/>
      <c r="AC34" s="29"/>
      <c r="AD34" s="29"/>
      <c r="AE34" s="29"/>
      <c r="AF34" s="119">
        <v>5</v>
      </c>
    </row>
    <row r="35" spans="1:32" ht="15" customHeight="1">
      <c r="A35" s="67" t="s">
        <v>11</v>
      </c>
      <c r="B35" s="9" t="s">
        <v>107</v>
      </c>
      <c r="C35" s="8" t="s">
        <v>2</v>
      </c>
      <c r="D35" s="81">
        <v>6</v>
      </c>
      <c r="E35" s="81">
        <v>16</v>
      </c>
      <c r="F35" s="81">
        <v>5</v>
      </c>
      <c r="G35" s="81">
        <v>80</v>
      </c>
      <c r="H35" s="115">
        <v>107</v>
      </c>
      <c r="I35" s="11"/>
      <c r="J35" s="11"/>
      <c r="K35" s="11"/>
      <c r="L35" s="11"/>
      <c r="M35" s="11"/>
      <c r="N35" s="11"/>
      <c r="O35" s="10"/>
      <c r="P35" s="11"/>
      <c r="Q35" s="11"/>
      <c r="R35" s="29"/>
      <c r="S35" s="29"/>
      <c r="T35" s="11"/>
      <c r="U35" s="29"/>
      <c r="V35" s="29"/>
      <c r="W35" s="11"/>
      <c r="X35" s="29"/>
      <c r="Y35" s="29">
        <v>4</v>
      </c>
      <c r="Z35" s="29" t="s">
        <v>4</v>
      </c>
      <c r="AA35" s="11" t="s">
        <v>4</v>
      </c>
      <c r="AB35" s="29"/>
      <c r="AC35" s="29"/>
      <c r="AD35" s="29"/>
      <c r="AE35" s="29"/>
      <c r="AF35" s="119">
        <v>4</v>
      </c>
    </row>
    <row r="36" spans="1:32" ht="17.25" customHeight="1">
      <c r="A36" s="67" t="s">
        <v>49</v>
      </c>
      <c r="B36" s="9" t="s">
        <v>108</v>
      </c>
      <c r="C36" s="8" t="s">
        <v>2</v>
      </c>
      <c r="D36" s="81">
        <v>4</v>
      </c>
      <c r="E36" s="81">
        <v>12</v>
      </c>
      <c r="F36" s="81">
        <v>4</v>
      </c>
      <c r="G36" s="81">
        <v>60</v>
      </c>
      <c r="H36" s="115">
        <v>80</v>
      </c>
      <c r="I36" s="11"/>
      <c r="J36" s="11"/>
      <c r="K36" s="11"/>
      <c r="L36" s="11"/>
      <c r="M36" s="11"/>
      <c r="N36" s="11"/>
      <c r="O36" s="10"/>
      <c r="P36" s="11"/>
      <c r="Q36" s="11"/>
      <c r="R36" s="29"/>
      <c r="S36" s="29"/>
      <c r="T36" s="29"/>
      <c r="U36" s="29"/>
      <c r="V36" s="29"/>
      <c r="W36" s="29"/>
      <c r="X36" s="29"/>
      <c r="Y36" s="29">
        <v>3</v>
      </c>
      <c r="Z36" s="29"/>
      <c r="AA36" s="29" t="s">
        <v>45</v>
      </c>
      <c r="AB36" s="29"/>
      <c r="AC36" s="29"/>
      <c r="AD36" s="29"/>
      <c r="AE36" s="29"/>
      <c r="AF36" s="119">
        <v>3</v>
      </c>
    </row>
    <row r="37" spans="1:33" ht="28.5" customHeight="1">
      <c r="A37" s="67" t="s">
        <v>43</v>
      </c>
      <c r="B37" s="9" t="s">
        <v>109</v>
      </c>
      <c r="C37" s="8" t="s">
        <v>2</v>
      </c>
      <c r="D37" s="81">
        <v>6</v>
      </c>
      <c r="E37" s="81">
        <v>16</v>
      </c>
      <c r="F37" s="81">
        <v>5</v>
      </c>
      <c r="G37" s="81">
        <v>80</v>
      </c>
      <c r="H37" s="115">
        <v>107</v>
      </c>
      <c r="I37" s="11"/>
      <c r="J37" s="11"/>
      <c r="K37" s="11"/>
      <c r="L37" s="11"/>
      <c r="M37" s="11"/>
      <c r="N37" s="11"/>
      <c r="O37" s="10"/>
      <c r="P37" s="11"/>
      <c r="Q37" s="11"/>
      <c r="R37" s="29"/>
      <c r="S37" s="29"/>
      <c r="T37" s="29"/>
      <c r="U37" s="29"/>
      <c r="V37" s="29"/>
      <c r="W37" s="29"/>
      <c r="X37" s="29"/>
      <c r="Y37" s="29">
        <v>4</v>
      </c>
      <c r="Z37" s="29"/>
      <c r="AA37" s="29" t="s">
        <v>4</v>
      </c>
      <c r="AB37" s="29"/>
      <c r="AC37" s="29"/>
      <c r="AD37" s="29"/>
      <c r="AE37" s="29"/>
      <c r="AF37" s="119">
        <v>4</v>
      </c>
      <c r="AG37" s="33"/>
    </row>
    <row r="38" spans="1:32" ht="30" customHeight="1" thickBot="1">
      <c r="A38" s="96" t="s">
        <v>72</v>
      </c>
      <c r="B38" s="106" t="s">
        <v>110</v>
      </c>
      <c r="C38" s="97" t="s">
        <v>2</v>
      </c>
      <c r="D38" s="81">
        <v>7</v>
      </c>
      <c r="E38" s="81">
        <v>20</v>
      </c>
      <c r="F38" s="81">
        <v>6</v>
      </c>
      <c r="G38" s="90">
        <v>100</v>
      </c>
      <c r="H38" s="116">
        <v>133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43"/>
      <c r="T38" s="89"/>
      <c r="U38" s="43"/>
      <c r="V38" s="43"/>
      <c r="W38" s="43"/>
      <c r="X38" s="43"/>
      <c r="Y38" s="89"/>
      <c r="Z38" s="43"/>
      <c r="AA38" s="89"/>
      <c r="AB38" s="89">
        <v>5</v>
      </c>
      <c r="AC38" s="89" t="s">
        <v>4</v>
      </c>
      <c r="AD38" s="89"/>
      <c r="AE38" s="89"/>
      <c r="AF38" s="121">
        <v>5</v>
      </c>
    </row>
    <row r="39" spans="1:33" ht="15" customHeight="1" thickBot="1">
      <c r="A39" s="92"/>
      <c r="B39" s="154"/>
      <c r="C39" s="93" t="s">
        <v>38</v>
      </c>
      <c r="D39" s="60">
        <f>SUM(D20:D38)</f>
        <v>134</v>
      </c>
      <c r="E39" s="60">
        <f>SUM(E20:E38)</f>
        <v>384</v>
      </c>
      <c r="F39" s="60">
        <f>SUM(F20:F38)</f>
        <v>123</v>
      </c>
      <c r="G39" s="60">
        <f>SUM(G20:G38)</f>
        <v>1920</v>
      </c>
      <c r="H39" s="117">
        <f>SUM(H20:H38)</f>
        <v>2561</v>
      </c>
      <c r="I39" s="60">
        <f aca="true" t="shared" si="1" ref="I39:AF39">SUM(I20:I38)</f>
        <v>11</v>
      </c>
      <c r="J39" s="60">
        <f t="shared" si="1"/>
        <v>0</v>
      </c>
      <c r="K39" s="60"/>
      <c r="L39" s="60">
        <f t="shared" si="1"/>
        <v>14</v>
      </c>
      <c r="M39" s="60">
        <f t="shared" si="1"/>
        <v>0</v>
      </c>
      <c r="N39" s="60"/>
      <c r="O39" s="60">
        <f t="shared" si="1"/>
        <v>22</v>
      </c>
      <c r="P39" s="60">
        <f t="shared" si="1"/>
        <v>0</v>
      </c>
      <c r="Q39" s="60"/>
      <c r="R39" s="60">
        <f t="shared" si="1"/>
        <v>13</v>
      </c>
      <c r="S39" s="60">
        <f t="shared" si="1"/>
        <v>0</v>
      </c>
      <c r="T39" s="60"/>
      <c r="U39" s="60">
        <f t="shared" si="1"/>
        <v>20</v>
      </c>
      <c r="V39" s="60">
        <f t="shared" si="1"/>
        <v>0</v>
      </c>
      <c r="W39" s="60"/>
      <c r="X39" s="60">
        <f t="shared" si="1"/>
        <v>0</v>
      </c>
      <c r="Y39" s="60">
        <f t="shared" si="1"/>
        <v>11</v>
      </c>
      <c r="Z39" s="60">
        <f t="shared" si="1"/>
        <v>0</v>
      </c>
      <c r="AA39" s="60"/>
      <c r="AB39" s="60">
        <f t="shared" si="1"/>
        <v>5</v>
      </c>
      <c r="AC39" s="60"/>
      <c r="AD39" s="60">
        <f t="shared" si="1"/>
        <v>0</v>
      </c>
      <c r="AE39" s="60"/>
      <c r="AF39" s="120">
        <f t="shared" si="1"/>
        <v>96</v>
      </c>
      <c r="AG39" s="33"/>
    </row>
    <row r="40" ht="10.5" customHeight="1">
      <c r="AG40" s="33"/>
    </row>
    <row r="41" spans="1:32" ht="15.75" thickBot="1">
      <c r="A41" s="19" t="s">
        <v>78</v>
      </c>
      <c r="B41" s="19"/>
      <c r="C41" s="21"/>
      <c r="D41" s="15"/>
      <c r="E41" s="15"/>
      <c r="F41" s="15"/>
      <c r="G41" s="15"/>
      <c r="H41" s="14"/>
      <c r="I41" s="15"/>
      <c r="J41" s="14"/>
      <c r="K41" s="14"/>
      <c r="L41" s="15"/>
      <c r="M41" s="14"/>
      <c r="N41" s="14"/>
      <c r="O41" s="15"/>
      <c r="P41" s="14"/>
      <c r="Q41" s="14"/>
      <c r="R41" s="15"/>
      <c r="S41" s="14"/>
      <c r="T41" s="14"/>
      <c r="U41" s="15"/>
      <c r="V41" s="14"/>
      <c r="W41" s="14"/>
      <c r="X41" s="14"/>
      <c r="Y41" s="15"/>
      <c r="Z41" s="15"/>
      <c r="AA41" s="15"/>
      <c r="AB41" s="15"/>
      <c r="AC41" s="15"/>
      <c r="AD41" s="15"/>
      <c r="AE41" s="15"/>
      <c r="AF41" s="15"/>
    </row>
    <row r="42" spans="1:32" ht="27" customHeight="1">
      <c r="A42" s="68" t="s">
        <v>25</v>
      </c>
      <c r="B42" s="62" t="s">
        <v>111</v>
      </c>
      <c r="C42" s="61" t="s">
        <v>2</v>
      </c>
      <c r="D42" s="80"/>
      <c r="E42" s="80">
        <v>16</v>
      </c>
      <c r="F42" s="80">
        <v>4</v>
      </c>
      <c r="G42" s="80">
        <v>60</v>
      </c>
      <c r="H42" s="114">
        <v>80</v>
      </c>
      <c r="I42" s="63">
        <v>3</v>
      </c>
      <c r="J42" s="63" t="s">
        <v>3</v>
      </c>
      <c r="K42" s="63" t="s">
        <v>45</v>
      </c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73"/>
      <c r="AC42" s="73"/>
      <c r="AD42" s="73"/>
      <c r="AE42" s="73"/>
      <c r="AF42" s="118">
        <f>I42+L42+O42+R42+U42+Y42</f>
        <v>3</v>
      </c>
    </row>
    <row r="43" spans="1:32" ht="27" customHeight="1">
      <c r="A43" s="67" t="s">
        <v>27</v>
      </c>
      <c r="B43" s="9" t="s">
        <v>112</v>
      </c>
      <c r="C43" s="8" t="s">
        <v>2</v>
      </c>
      <c r="D43" s="81"/>
      <c r="E43" s="81">
        <v>32</v>
      </c>
      <c r="F43" s="81">
        <v>8</v>
      </c>
      <c r="G43" s="81">
        <v>120</v>
      </c>
      <c r="H43" s="115">
        <v>160</v>
      </c>
      <c r="I43" s="29"/>
      <c r="J43" s="29"/>
      <c r="K43" s="29"/>
      <c r="L43" s="29"/>
      <c r="M43" s="29"/>
      <c r="N43" s="29"/>
      <c r="O43" s="29"/>
      <c r="P43" s="29"/>
      <c r="Q43" s="29"/>
      <c r="R43" s="29">
        <v>6</v>
      </c>
      <c r="S43" s="29"/>
      <c r="T43" s="29" t="s">
        <v>45</v>
      </c>
      <c r="U43" s="29"/>
      <c r="V43" s="29" t="s">
        <v>3</v>
      </c>
      <c r="W43" s="29"/>
      <c r="X43" s="29"/>
      <c r="Y43" s="29"/>
      <c r="Z43" s="29"/>
      <c r="AA43" s="29"/>
      <c r="AB43" s="74"/>
      <c r="AC43" s="74"/>
      <c r="AD43" s="74"/>
      <c r="AE43" s="74"/>
      <c r="AF43" s="119">
        <f>I43+L43+O43+R43+U43+Y43</f>
        <v>6</v>
      </c>
    </row>
    <row r="44" spans="1:32" ht="16.5" customHeight="1">
      <c r="A44" s="67" t="s">
        <v>26</v>
      </c>
      <c r="B44" s="9" t="s">
        <v>113</v>
      </c>
      <c r="C44" s="8" t="s">
        <v>2</v>
      </c>
      <c r="D44" s="81"/>
      <c r="E44" s="81"/>
      <c r="F44" s="11">
        <v>16</v>
      </c>
      <c r="G44" s="11">
        <v>304</v>
      </c>
      <c r="H44" s="115">
        <v>320</v>
      </c>
      <c r="I44" s="29"/>
      <c r="J44" s="29"/>
      <c r="K44" s="29"/>
      <c r="L44" s="29"/>
      <c r="M44" s="29"/>
      <c r="N44" s="29"/>
      <c r="O44" s="29"/>
      <c r="P44" s="29" t="s">
        <v>3</v>
      </c>
      <c r="Q44" s="29"/>
      <c r="R44" s="29"/>
      <c r="S44" s="29"/>
      <c r="T44" s="29"/>
      <c r="U44" s="29"/>
      <c r="V44" s="29"/>
      <c r="W44" s="29"/>
      <c r="X44" s="29"/>
      <c r="Y44" s="29">
        <v>12</v>
      </c>
      <c r="Z44" s="29"/>
      <c r="AA44" s="29" t="s">
        <v>45</v>
      </c>
      <c r="AB44" s="74"/>
      <c r="AC44" s="74"/>
      <c r="AD44" s="74"/>
      <c r="AE44" s="74"/>
      <c r="AF44" s="119">
        <f>I44+L44+O44+R44+U44+Y44</f>
        <v>12</v>
      </c>
    </row>
    <row r="45" spans="1:32" ht="26.25" thickBot="1">
      <c r="A45" s="96" t="s">
        <v>58</v>
      </c>
      <c r="B45" s="106" t="s">
        <v>114</v>
      </c>
      <c r="C45" s="97" t="s">
        <v>2</v>
      </c>
      <c r="D45" s="90"/>
      <c r="E45" s="90"/>
      <c r="F45" s="89">
        <v>12</v>
      </c>
      <c r="G45" s="89">
        <v>228</v>
      </c>
      <c r="H45" s="116">
        <v>240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75"/>
      <c r="AC45" s="75"/>
      <c r="AD45" s="75">
        <v>9</v>
      </c>
      <c r="AE45" s="75" t="s">
        <v>45</v>
      </c>
      <c r="AF45" s="121">
        <v>9</v>
      </c>
    </row>
    <row r="46" spans="1:32" ht="15.75" customHeight="1" thickBot="1">
      <c r="A46" s="105"/>
      <c r="B46" s="154"/>
      <c r="C46" s="93" t="s">
        <v>38</v>
      </c>
      <c r="D46" s="60">
        <f aca="true" t="shared" si="2" ref="D46:J46">SUM(D42:D45)</f>
        <v>0</v>
      </c>
      <c r="E46" s="60">
        <f t="shared" si="2"/>
        <v>48</v>
      </c>
      <c r="F46" s="60">
        <f t="shared" si="2"/>
        <v>40</v>
      </c>
      <c r="G46" s="60">
        <f t="shared" si="2"/>
        <v>712</v>
      </c>
      <c r="H46" s="117">
        <f t="shared" si="2"/>
        <v>800</v>
      </c>
      <c r="I46" s="60">
        <f t="shared" si="2"/>
        <v>3</v>
      </c>
      <c r="J46" s="60">
        <f t="shared" si="2"/>
        <v>0</v>
      </c>
      <c r="K46" s="60"/>
      <c r="L46" s="60">
        <f>SUM(L42:L45)</f>
        <v>0</v>
      </c>
      <c r="M46" s="60"/>
      <c r="N46" s="60"/>
      <c r="O46" s="60">
        <f>SUM(O42:O45)</f>
        <v>0</v>
      </c>
      <c r="P46" s="60"/>
      <c r="Q46" s="60"/>
      <c r="R46" s="60">
        <f>SUM(R42:R45)</f>
        <v>6</v>
      </c>
      <c r="S46" s="60">
        <f>SUM(S42:S45)</f>
        <v>0</v>
      </c>
      <c r="T46" s="60"/>
      <c r="U46" s="60">
        <f>SUM(U42:U45)</f>
        <v>0</v>
      </c>
      <c r="V46" s="60">
        <f>SUM(V42:V45)</f>
        <v>0</v>
      </c>
      <c r="W46" s="60"/>
      <c r="X46" s="60">
        <f>SUM(X42:X45)</f>
        <v>0</v>
      </c>
      <c r="Y46" s="60">
        <f>SUM(Y42:Y45)</f>
        <v>12</v>
      </c>
      <c r="Z46" s="60">
        <f>SUM(Z42:Z45)</f>
        <v>0</v>
      </c>
      <c r="AA46" s="60"/>
      <c r="AB46" s="60">
        <f>SUM(AB42:AB45)</f>
        <v>0</v>
      </c>
      <c r="AC46" s="60"/>
      <c r="AD46" s="60">
        <f>SUM(AD42:AD45)</f>
        <v>9</v>
      </c>
      <c r="AE46" s="60"/>
      <c r="AF46" s="120">
        <f>SUM(AF42:AF45)</f>
        <v>30</v>
      </c>
    </row>
    <row r="47" ht="10.5" customHeight="1">
      <c r="AG47" s="33"/>
    </row>
    <row r="48" spans="1:33" ht="15.75" thickBot="1">
      <c r="A48" s="19" t="s">
        <v>79</v>
      </c>
      <c r="B48" s="19"/>
      <c r="C48" s="21"/>
      <c r="D48" s="15"/>
      <c r="E48" s="15"/>
      <c r="F48" s="15"/>
      <c r="G48" s="15"/>
      <c r="AG48" s="33"/>
    </row>
    <row r="49" spans="1:33" ht="26.25" thickBot="1">
      <c r="A49" s="156" t="s">
        <v>77</v>
      </c>
      <c r="B49" s="158" t="s">
        <v>115</v>
      </c>
      <c r="C49" s="157" t="s">
        <v>2</v>
      </c>
      <c r="D49" s="135"/>
      <c r="E49" s="135"/>
      <c r="F49" s="136">
        <v>13</v>
      </c>
      <c r="G49" s="136">
        <v>227</v>
      </c>
      <c r="H49" s="143">
        <v>240</v>
      </c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 t="e">
        <f>SUM(#REF!+V34+V48)</f>
        <v>#REF!</v>
      </c>
      <c r="W49" s="136"/>
      <c r="X49" s="136" t="e">
        <f>SUM(#REF!+X34+X48)</f>
        <v>#REF!</v>
      </c>
      <c r="Y49" s="136"/>
      <c r="Z49" s="136"/>
      <c r="AA49" s="136"/>
      <c r="AB49" s="136"/>
      <c r="AC49" s="135"/>
      <c r="AD49" s="136">
        <v>9</v>
      </c>
      <c r="AE49" s="136" t="s">
        <v>45</v>
      </c>
      <c r="AF49" s="125">
        <v>9</v>
      </c>
      <c r="AG49" s="33"/>
    </row>
    <row r="50" spans="1:33" ht="26.25" thickBot="1">
      <c r="A50" s="101"/>
      <c r="B50" s="155"/>
      <c r="C50" s="102" t="s">
        <v>38</v>
      </c>
      <c r="D50" s="103"/>
      <c r="E50" s="103"/>
      <c r="F50" s="134">
        <v>13</v>
      </c>
      <c r="G50" s="134">
        <v>227</v>
      </c>
      <c r="H50" s="124">
        <v>240</v>
      </c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34">
        <v>9</v>
      </c>
      <c r="AE50" s="134"/>
      <c r="AF50" s="126">
        <v>9</v>
      </c>
      <c r="AG50" s="33"/>
    </row>
    <row r="51" ht="12.75" customHeight="1" thickBot="1">
      <c r="AG51" s="33"/>
    </row>
    <row r="52" spans="3:33" ht="15" customHeight="1" thickBot="1">
      <c r="C52" s="112" t="s">
        <v>38</v>
      </c>
      <c r="D52" s="113">
        <f>SUM(D16+D39+D46+D50)</f>
        <v>146</v>
      </c>
      <c r="E52" s="113">
        <f>SUM(E16+E39+E46+E50)</f>
        <v>516</v>
      </c>
      <c r="F52" s="113">
        <f>SUM(F16+F39+F46+F50)</f>
        <v>200</v>
      </c>
      <c r="G52" s="113">
        <f>SUM(G16+G39+G46+G50)</f>
        <v>3219</v>
      </c>
      <c r="H52" s="113">
        <f>SUM(H16+H39+H46+H50)</f>
        <v>4081</v>
      </c>
      <c r="I52" s="113">
        <f aca="true" t="shared" si="3" ref="I52:AF52">SUM(I16+I39+I46+I50)</f>
        <v>23</v>
      </c>
      <c r="J52" s="113">
        <f t="shared" si="3"/>
        <v>0</v>
      </c>
      <c r="K52" s="113"/>
      <c r="L52" s="113">
        <f t="shared" si="3"/>
        <v>23</v>
      </c>
      <c r="M52" s="113">
        <f t="shared" si="3"/>
        <v>0</v>
      </c>
      <c r="N52" s="113"/>
      <c r="O52" s="113">
        <f t="shared" si="3"/>
        <v>22</v>
      </c>
      <c r="P52" s="113">
        <f t="shared" si="3"/>
        <v>0</v>
      </c>
      <c r="Q52" s="113"/>
      <c r="R52" s="113">
        <f t="shared" si="3"/>
        <v>19</v>
      </c>
      <c r="S52" s="113">
        <f t="shared" si="3"/>
        <v>0</v>
      </c>
      <c r="T52" s="113"/>
      <c r="U52" s="113">
        <f t="shared" si="3"/>
        <v>20</v>
      </c>
      <c r="V52" s="113">
        <f t="shared" si="3"/>
        <v>0</v>
      </c>
      <c r="W52" s="113"/>
      <c r="X52" s="113">
        <f t="shared" si="3"/>
        <v>0</v>
      </c>
      <c r="Y52" s="113">
        <f t="shared" si="3"/>
        <v>23</v>
      </c>
      <c r="Z52" s="113">
        <f t="shared" si="3"/>
        <v>0</v>
      </c>
      <c r="AA52" s="113"/>
      <c r="AB52" s="113">
        <f t="shared" si="3"/>
        <v>5</v>
      </c>
      <c r="AC52" s="113"/>
      <c r="AD52" s="113">
        <f t="shared" si="3"/>
        <v>18</v>
      </c>
      <c r="AE52" s="113"/>
      <c r="AF52" s="145">
        <f t="shared" si="3"/>
        <v>153</v>
      </c>
      <c r="AG52" s="33"/>
    </row>
    <row r="53" ht="67.5" customHeight="1">
      <c r="AG53" s="33"/>
    </row>
    <row r="54" spans="1:33" ht="14.25" customHeight="1">
      <c r="A54" s="19" t="s">
        <v>80</v>
      </c>
      <c r="B54" s="19"/>
      <c r="C54" s="21"/>
      <c r="AG54" s="33"/>
    </row>
    <row r="55" spans="1:32" ht="14.25" customHeight="1">
      <c r="A55" s="19" t="s">
        <v>82</v>
      </c>
      <c r="B55" s="19"/>
      <c r="C55" s="14"/>
      <c r="D55" s="14"/>
      <c r="E55" s="14"/>
      <c r="F55" s="14"/>
      <c r="G55" s="23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24"/>
    </row>
    <row r="56" spans="1:32" ht="14.25" customHeight="1" thickBot="1">
      <c r="A56" s="207" t="s">
        <v>28</v>
      </c>
      <c r="B56" s="207"/>
      <c r="C56" s="207"/>
      <c r="D56" s="207"/>
      <c r="E56" s="53"/>
      <c r="F56" s="53"/>
      <c r="G56" s="54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24"/>
    </row>
    <row r="57" spans="1:32" ht="24.75" customHeight="1">
      <c r="A57" s="70" t="s">
        <v>31</v>
      </c>
      <c r="B57" s="62" t="s">
        <v>116</v>
      </c>
      <c r="C57" s="71" t="s">
        <v>13</v>
      </c>
      <c r="D57" s="80">
        <v>6</v>
      </c>
      <c r="E57" s="80">
        <v>16</v>
      </c>
      <c r="F57" s="80">
        <v>5</v>
      </c>
      <c r="G57" s="80">
        <v>80</v>
      </c>
      <c r="H57" s="114">
        <v>107</v>
      </c>
      <c r="I57" s="65"/>
      <c r="J57" s="65"/>
      <c r="K57" s="65"/>
      <c r="L57" s="65"/>
      <c r="M57" s="65"/>
      <c r="N57" s="65"/>
      <c r="O57" s="65"/>
      <c r="P57" s="65"/>
      <c r="Q57" s="65"/>
      <c r="R57" s="64"/>
      <c r="S57" s="65"/>
      <c r="T57" s="65"/>
      <c r="U57" s="63"/>
      <c r="V57" s="63"/>
      <c r="W57" s="63"/>
      <c r="X57" s="63"/>
      <c r="Y57" s="63"/>
      <c r="Z57" s="63"/>
      <c r="AA57" s="63"/>
      <c r="AB57" s="63">
        <v>4</v>
      </c>
      <c r="AC57" s="63" t="s">
        <v>4</v>
      </c>
      <c r="AD57" s="63"/>
      <c r="AE57" s="73"/>
      <c r="AF57" s="118">
        <v>4</v>
      </c>
    </row>
    <row r="58" spans="1:32" ht="38.25" customHeight="1">
      <c r="A58" s="91" t="s">
        <v>63</v>
      </c>
      <c r="B58" s="9" t="s">
        <v>117</v>
      </c>
      <c r="C58" s="87" t="s">
        <v>13</v>
      </c>
      <c r="D58" s="81">
        <v>7</v>
      </c>
      <c r="E58" s="81">
        <v>20</v>
      </c>
      <c r="F58" s="81">
        <v>6</v>
      </c>
      <c r="G58" s="81">
        <v>100</v>
      </c>
      <c r="H58" s="115">
        <v>133</v>
      </c>
      <c r="I58" s="11"/>
      <c r="J58" s="11"/>
      <c r="K58" s="11"/>
      <c r="L58" s="11"/>
      <c r="M58" s="11"/>
      <c r="N58" s="11"/>
      <c r="O58" s="11"/>
      <c r="P58" s="11"/>
      <c r="Q58" s="11"/>
      <c r="R58" s="10"/>
      <c r="S58" s="11"/>
      <c r="T58" s="11"/>
      <c r="U58" s="29"/>
      <c r="V58" s="29"/>
      <c r="W58" s="29"/>
      <c r="X58" s="29"/>
      <c r="Y58" s="29"/>
      <c r="Z58" s="29" t="s">
        <v>14</v>
      </c>
      <c r="AA58" s="29"/>
      <c r="AB58" s="29">
        <v>5</v>
      </c>
      <c r="AC58" s="29" t="s">
        <v>4</v>
      </c>
      <c r="AD58" s="29"/>
      <c r="AE58" s="74"/>
      <c r="AF58" s="119">
        <v>5</v>
      </c>
    </row>
    <row r="59" spans="1:32" ht="14.25" customHeight="1">
      <c r="A59" s="72" t="s">
        <v>39</v>
      </c>
      <c r="B59" s="9" t="s">
        <v>118</v>
      </c>
      <c r="C59" s="55" t="s">
        <v>13</v>
      </c>
      <c r="D59" s="81">
        <v>6</v>
      </c>
      <c r="E59" s="81">
        <v>16</v>
      </c>
      <c r="F59" s="81">
        <v>5</v>
      </c>
      <c r="G59" s="88">
        <v>80</v>
      </c>
      <c r="H59" s="123">
        <v>107</v>
      </c>
      <c r="I59" s="45"/>
      <c r="J59" s="45"/>
      <c r="K59" s="45"/>
      <c r="L59" s="45"/>
      <c r="M59" s="45"/>
      <c r="N59" s="45"/>
      <c r="O59" s="45"/>
      <c r="P59" s="45"/>
      <c r="Q59" s="45"/>
      <c r="R59" s="42"/>
      <c r="S59" s="45"/>
      <c r="T59" s="45"/>
      <c r="U59" s="44"/>
      <c r="V59" s="44"/>
      <c r="W59" s="29"/>
      <c r="X59" s="44"/>
      <c r="Y59" s="43"/>
      <c r="Z59" s="43" t="s">
        <v>4</v>
      </c>
      <c r="AA59" s="43"/>
      <c r="AB59" s="44">
        <v>4</v>
      </c>
      <c r="AC59" s="44" t="s">
        <v>4</v>
      </c>
      <c r="AD59" s="29"/>
      <c r="AE59" s="75"/>
      <c r="AF59" s="121">
        <v>4</v>
      </c>
    </row>
    <row r="60" spans="1:256" s="32" customFormat="1" ht="39" customHeight="1" thickBot="1">
      <c r="A60" s="138" t="s">
        <v>61</v>
      </c>
      <c r="B60" s="106" t="s">
        <v>119</v>
      </c>
      <c r="C60" s="104" t="s">
        <v>13</v>
      </c>
      <c r="D60" s="81">
        <v>6</v>
      </c>
      <c r="E60" s="81">
        <v>20</v>
      </c>
      <c r="F60" s="81">
        <v>6</v>
      </c>
      <c r="G60" s="90">
        <v>100</v>
      </c>
      <c r="H60" s="116">
        <v>132</v>
      </c>
      <c r="I60" s="89"/>
      <c r="J60" s="89"/>
      <c r="K60" s="89"/>
      <c r="L60" s="89"/>
      <c r="M60" s="89"/>
      <c r="N60" s="89"/>
      <c r="O60" s="89"/>
      <c r="P60" s="89"/>
      <c r="Q60" s="89"/>
      <c r="R60" s="107"/>
      <c r="S60" s="89"/>
      <c r="T60" s="89"/>
      <c r="U60" s="43"/>
      <c r="V60" s="43"/>
      <c r="W60" s="43"/>
      <c r="X60" s="43"/>
      <c r="Y60" s="111"/>
      <c r="Z60" s="111"/>
      <c r="AA60" s="111"/>
      <c r="AB60" s="137"/>
      <c r="AC60" s="137"/>
      <c r="AD60" s="137">
        <v>5</v>
      </c>
      <c r="AE60" s="137" t="s">
        <v>45</v>
      </c>
      <c r="AF60" s="121">
        <v>5</v>
      </c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32" ht="26.25" thickBot="1">
      <c r="A61" s="105"/>
      <c r="B61" s="154"/>
      <c r="C61" s="93" t="s">
        <v>38</v>
      </c>
      <c r="D61" s="60">
        <f aca="true" t="shared" si="4" ref="D61:I61">SUM(D57:D60)</f>
        <v>25</v>
      </c>
      <c r="E61" s="60">
        <f t="shared" si="4"/>
        <v>72</v>
      </c>
      <c r="F61" s="60">
        <f t="shared" si="4"/>
        <v>22</v>
      </c>
      <c r="G61" s="60">
        <f t="shared" si="4"/>
        <v>360</v>
      </c>
      <c r="H61" s="117">
        <f t="shared" si="4"/>
        <v>479</v>
      </c>
      <c r="I61" s="60">
        <f t="shared" si="4"/>
        <v>0</v>
      </c>
      <c r="J61" s="60"/>
      <c r="K61" s="60"/>
      <c r="L61" s="60">
        <f>SUM(L57:L60)</f>
        <v>0</v>
      </c>
      <c r="M61" s="60"/>
      <c r="N61" s="60"/>
      <c r="O61" s="60">
        <f>SUM(O57:O60)</f>
        <v>0</v>
      </c>
      <c r="P61" s="60"/>
      <c r="Q61" s="60"/>
      <c r="R61" s="60">
        <f>SUM(R57:R60)</f>
        <v>0</v>
      </c>
      <c r="S61" s="60"/>
      <c r="T61" s="60"/>
      <c r="U61" s="60">
        <f>SUM(U57:U60)</f>
        <v>0</v>
      </c>
      <c r="V61" s="60">
        <f aca="true" t="shared" si="5" ref="V61:AD61">SUM(V57:V60)</f>
        <v>0</v>
      </c>
      <c r="W61" s="60"/>
      <c r="X61" s="60">
        <f t="shared" si="5"/>
        <v>0</v>
      </c>
      <c r="Y61" s="60">
        <f t="shared" si="5"/>
        <v>0</v>
      </c>
      <c r="Z61" s="60">
        <f t="shared" si="5"/>
        <v>0</v>
      </c>
      <c r="AA61" s="60"/>
      <c r="AB61" s="60">
        <f t="shared" si="5"/>
        <v>13</v>
      </c>
      <c r="AC61" s="60"/>
      <c r="AD61" s="60">
        <f t="shared" si="5"/>
        <v>5</v>
      </c>
      <c r="AE61" s="60"/>
      <c r="AF61" s="120">
        <f>SUM(AF57:AF60)</f>
        <v>18</v>
      </c>
    </row>
    <row r="62" spans="1:32" ht="14.25" customHeight="1" thickBot="1">
      <c r="A62" s="208" t="s">
        <v>29</v>
      </c>
      <c r="B62" s="208"/>
      <c r="C62" s="208"/>
      <c r="D62" s="208"/>
      <c r="E62" s="27"/>
      <c r="F62" s="27"/>
      <c r="G62" s="27"/>
      <c r="H62" s="28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ht="15" customHeight="1">
      <c r="A63" s="82" t="s">
        <v>56</v>
      </c>
      <c r="B63" s="62" t="s">
        <v>120</v>
      </c>
      <c r="C63" s="61" t="s">
        <v>15</v>
      </c>
      <c r="D63" s="80">
        <v>6</v>
      </c>
      <c r="E63" s="80">
        <v>16</v>
      </c>
      <c r="F63" s="80">
        <v>5</v>
      </c>
      <c r="G63" s="80">
        <v>80</v>
      </c>
      <c r="H63" s="114">
        <v>107</v>
      </c>
      <c r="I63" s="65"/>
      <c r="J63" s="65"/>
      <c r="K63" s="65"/>
      <c r="L63" s="65"/>
      <c r="M63" s="65"/>
      <c r="N63" s="65"/>
      <c r="O63" s="65"/>
      <c r="P63" s="65"/>
      <c r="Q63" s="65"/>
      <c r="R63" s="64"/>
      <c r="S63" s="65"/>
      <c r="T63" s="65"/>
      <c r="U63" s="63"/>
      <c r="V63" s="63"/>
      <c r="W63" s="63"/>
      <c r="X63" s="63"/>
      <c r="Y63" s="63"/>
      <c r="Z63" s="63"/>
      <c r="AA63" s="63"/>
      <c r="AB63" s="63">
        <v>4</v>
      </c>
      <c r="AC63" s="63" t="s">
        <v>4</v>
      </c>
      <c r="AD63" s="73"/>
      <c r="AE63" s="73"/>
      <c r="AF63" s="118">
        <v>4</v>
      </c>
    </row>
    <row r="64" spans="1:32" ht="25.5">
      <c r="A64" s="83" t="s">
        <v>30</v>
      </c>
      <c r="B64" s="9" t="s">
        <v>121</v>
      </c>
      <c r="C64" s="8" t="s">
        <v>15</v>
      </c>
      <c r="D64" s="81">
        <v>7</v>
      </c>
      <c r="E64" s="81">
        <v>20</v>
      </c>
      <c r="F64" s="81">
        <v>6</v>
      </c>
      <c r="G64" s="81">
        <v>100</v>
      </c>
      <c r="H64" s="115">
        <v>133</v>
      </c>
      <c r="I64" s="46"/>
      <c r="J64" s="46"/>
      <c r="K64" s="46"/>
      <c r="L64" s="46"/>
      <c r="M64" s="46"/>
      <c r="N64" s="46"/>
      <c r="O64" s="46"/>
      <c r="P64" s="46"/>
      <c r="Q64" s="46"/>
      <c r="R64" s="25"/>
      <c r="S64" s="46"/>
      <c r="T64" s="46"/>
      <c r="U64" s="29"/>
      <c r="V64" s="29"/>
      <c r="W64" s="29"/>
      <c r="X64" s="29"/>
      <c r="Y64" s="29"/>
      <c r="Z64" s="29"/>
      <c r="AA64" s="29"/>
      <c r="AB64" s="29">
        <v>5</v>
      </c>
      <c r="AC64" s="29" t="s">
        <v>4</v>
      </c>
      <c r="AD64" s="74"/>
      <c r="AE64" s="74"/>
      <c r="AF64" s="119">
        <v>5</v>
      </c>
    </row>
    <row r="65" spans="1:32" ht="26.25" customHeight="1">
      <c r="A65" s="84" t="s">
        <v>32</v>
      </c>
      <c r="B65" s="9" t="s">
        <v>122</v>
      </c>
      <c r="C65" s="8" t="s">
        <v>15</v>
      </c>
      <c r="D65" s="81">
        <v>6</v>
      </c>
      <c r="E65" s="81">
        <v>16</v>
      </c>
      <c r="F65" s="81">
        <v>5</v>
      </c>
      <c r="G65" s="88">
        <v>80</v>
      </c>
      <c r="H65" s="123">
        <v>107</v>
      </c>
      <c r="I65" s="45"/>
      <c r="J65" s="45"/>
      <c r="K65" s="45"/>
      <c r="L65" s="45"/>
      <c r="M65" s="45"/>
      <c r="N65" s="45"/>
      <c r="O65" s="45"/>
      <c r="P65" s="45"/>
      <c r="Q65" s="45"/>
      <c r="R65" s="42"/>
      <c r="S65" s="45"/>
      <c r="T65" s="45"/>
      <c r="U65" s="44"/>
      <c r="V65" s="44"/>
      <c r="W65" s="29"/>
      <c r="X65" s="44"/>
      <c r="Y65" s="43"/>
      <c r="Z65" s="43"/>
      <c r="AA65" s="43"/>
      <c r="AB65" s="44">
        <v>4</v>
      </c>
      <c r="AC65" s="44" t="s">
        <v>4</v>
      </c>
      <c r="AD65" s="75"/>
      <c r="AE65" s="75"/>
      <c r="AF65" s="121">
        <v>4</v>
      </c>
    </row>
    <row r="66" spans="1:32" ht="26.25" thickBot="1">
      <c r="A66" s="110" t="s">
        <v>62</v>
      </c>
      <c r="B66" s="106" t="s">
        <v>123</v>
      </c>
      <c r="C66" s="97" t="s">
        <v>15</v>
      </c>
      <c r="D66" s="81">
        <v>6</v>
      </c>
      <c r="E66" s="81">
        <v>20</v>
      </c>
      <c r="F66" s="81">
        <v>6</v>
      </c>
      <c r="G66" s="90">
        <v>100</v>
      </c>
      <c r="H66" s="116">
        <v>132</v>
      </c>
      <c r="I66" s="89"/>
      <c r="J66" s="89"/>
      <c r="K66" s="89"/>
      <c r="L66" s="89"/>
      <c r="M66" s="89"/>
      <c r="N66" s="89"/>
      <c r="O66" s="89"/>
      <c r="P66" s="89"/>
      <c r="Q66" s="89"/>
      <c r="R66" s="107"/>
      <c r="S66" s="89"/>
      <c r="T66" s="89"/>
      <c r="U66" s="43"/>
      <c r="V66" s="43"/>
      <c r="W66" s="43"/>
      <c r="X66" s="43"/>
      <c r="Y66" s="111"/>
      <c r="Z66" s="111"/>
      <c r="AA66" s="111"/>
      <c r="AB66" s="137"/>
      <c r="AC66" s="137"/>
      <c r="AD66" s="137">
        <v>5</v>
      </c>
      <c r="AE66" s="137" t="s">
        <v>45</v>
      </c>
      <c r="AF66" s="121">
        <v>5</v>
      </c>
    </row>
    <row r="67" spans="1:32" ht="14.25" customHeight="1" thickBot="1">
      <c r="A67" s="105"/>
      <c r="B67" s="154"/>
      <c r="C67" s="93" t="s">
        <v>38</v>
      </c>
      <c r="D67" s="60">
        <f aca="true" t="shared" si="6" ref="D67:I67">SUM(D63:D66)</f>
        <v>25</v>
      </c>
      <c r="E67" s="60">
        <f t="shared" si="6"/>
        <v>72</v>
      </c>
      <c r="F67" s="60">
        <f t="shared" si="6"/>
        <v>22</v>
      </c>
      <c r="G67" s="60">
        <f t="shared" si="6"/>
        <v>360</v>
      </c>
      <c r="H67" s="117">
        <f t="shared" si="6"/>
        <v>479</v>
      </c>
      <c r="I67" s="60">
        <f t="shared" si="6"/>
        <v>0</v>
      </c>
      <c r="J67" s="60"/>
      <c r="K67" s="60"/>
      <c r="L67" s="60">
        <f>SUM(L63:L66)</f>
        <v>0</v>
      </c>
      <c r="M67" s="60"/>
      <c r="N67" s="60"/>
      <c r="O67" s="60">
        <f>SUM(O63:O66)</f>
        <v>0</v>
      </c>
      <c r="P67" s="60"/>
      <c r="Q67" s="60"/>
      <c r="R67" s="60">
        <f>SUM(R63:R66)</f>
        <v>0</v>
      </c>
      <c r="S67" s="60"/>
      <c r="T67" s="60"/>
      <c r="U67" s="60">
        <f>SUM(U63:U66)</f>
        <v>0</v>
      </c>
      <c r="V67" s="60">
        <f>SUM(V63:V66)</f>
        <v>0</v>
      </c>
      <c r="W67" s="60"/>
      <c r="X67" s="60">
        <f>SUM(X63:X66)</f>
        <v>0</v>
      </c>
      <c r="Y67" s="60">
        <f>SUM(Y63:Y66)</f>
        <v>0</v>
      </c>
      <c r="Z67" s="60">
        <f>SUM(Z63:Z66)</f>
        <v>0</v>
      </c>
      <c r="AA67" s="60"/>
      <c r="AB67" s="60">
        <f>SUM(AB63:AB66)</f>
        <v>13</v>
      </c>
      <c r="AC67" s="60"/>
      <c r="AD67" s="60">
        <f>SUM(AD63:AD66)</f>
        <v>5</v>
      </c>
      <c r="AE67" s="60"/>
      <c r="AF67" s="120">
        <f>SUM(AF63:AF66)</f>
        <v>18</v>
      </c>
    </row>
    <row r="68" spans="1:32" ht="8.25" customHeight="1" thickBot="1">
      <c r="A68" s="139"/>
      <c r="B68" s="139"/>
      <c r="C68" s="140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</row>
    <row r="69" spans="1:32" ht="39" customHeight="1" thickBot="1">
      <c r="A69" s="170" t="s">
        <v>22</v>
      </c>
      <c r="B69" s="166" t="s">
        <v>128</v>
      </c>
      <c r="C69" s="98" t="s">
        <v>24</v>
      </c>
      <c r="D69" s="99"/>
      <c r="E69" s="99">
        <v>16</v>
      </c>
      <c r="F69" s="99">
        <v>4</v>
      </c>
      <c r="G69" s="99">
        <v>60</v>
      </c>
      <c r="H69" s="127">
        <v>80</v>
      </c>
      <c r="I69" s="99"/>
      <c r="J69" s="99"/>
      <c r="K69" s="99"/>
      <c r="L69" s="99"/>
      <c r="M69" s="99"/>
      <c r="N69" s="99"/>
      <c r="O69" s="100"/>
      <c r="P69" s="100"/>
      <c r="Q69" s="100"/>
      <c r="R69" s="100">
        <v>3</v>
      </c>
      <c r="S69" s="100"/>
      <c r="T69" s="100" t="s">
        <v>4</v>
      </c>
      <c r="U69" s="100"/>
      <c r="V69" s="100" t="s">
        <v>9</v>
      </c>
      <c r="W69" s="100"/>
      <c r="X69" s="100"/>
      <c r="Y69" s="100"/>
      <c r="Z69" s="100"/>
      <c r="AA69" s="100"/>
      <c r="AB69" s="100"/>
      <c r="AC69" s="100"/>
      <c r="AD69" s="100"/>
      <c r="AE69" s="100"/>
      <c r="AF69" s="125">
        <f>I69+L69+O69+R69+U69+Y69</f>
        <v>3</v>
      </c>
    </row>
    <row r="70" spans="1:32" ht="15" customHeight="1" thickBot="1">
      <c r="A70" s="105"/>
      <c r="B70" s="154"/>
      <c r="C70" s="93" t="s">
        <v>38</v>
      </c>
      <c r="D70" s="60"/>
      <c r="E70" s="60">
        <v>10</v>
      </c>
      <c r="F70" s="60">
        <v>10</v>
      </c>
      <c r="G70" s="60">
        <v>60</v>
      </c>
      <c r="H70" s="117">
        <v>80</v>
      </c>
      <c r="I70" s="60"/>
      <c r="J70" s="60"/>
      <c r="K70" s="60"/>
      <c r="L70" s="60"/>
      <c r="M70" s="60"/>
      <c r="N70" s="60"/>
      <c r="O70" s="60"/>
      <c r="P70" s="60"/>
      <c r="Q70" s="60"/>
      <c r="R70" s="60">
        <v>3</v>
      </c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120">
        <v>3</v>
      </c>
    </row>
    <row r="71" ht="8.25" customHeight="1"/>
    <row r="72" spans="1:6" ht="15.75" thickBot="1">
      <c r="A72" s="19" t="s">
        <v>83</v>
      </c>
      <c r="B72" s="19"/>
      <c r="C72" s="21"/>
      <c r="D72" s="15"/>
      <c r="E72" s="15"/>
      <c r="F72" s="15"/>
    </row>
    <row r="73" spans="1:32" s="86" customFormat="1" ht="25.5">
      <c r="A73" s="68" t="s">
        <v>81</v>
      </c>
      <c r="B73" s="167" t="s">
        <v>130</v>
      </c>
      <c r="C73" s="61" t="s">
        <v>85</v>
      </c>
      <c r="D73" s="95">
        <v>4</v>
      </c>
      <c r="E73" s="95">
        <v>12</v>
      </c>
      <c r="F73" s="95">
        <v>4</v>
      </c>
      <c r="G73" s="95">
        <v>60</v>
      </c>
      <c r="H73" s="128">
        <v>80</v>
      </c>
      <c r="I73" s="94"/>
      <c r="J73" s="94"/>
      <c r="K73" s="94"/>
      <c r="L73" s="94"/>
      <c r="M73" s="94"/>
      <c r="N73" s="94"/>
      <c r="O73" s="94"/>
      <c r="P73" s="94"/>
      <c r="Q73" s="94"/>
      <c r="R73" s="95"/>
      <c r="S73" s="95"/>
      <c r="T73" s="95"/>
      <c r="U73" s="95">
        <v>3</v>
      </c>
      <c r="V73" s="95" t="e">
        <f>SUM(V38+V60+#REF!)</f>
        <v>#REF!</v>
      </c>
      <c r="W73" s="95" t="s">
        <v>4</v>
      </c>
      <c r="X73" s="95" t="e">
        <f>SUM(X38+X60+#REF!)</f>
        <v>#REF!</v>
      </c>
      <c r="Y73" s="95"/>
      <c r="Z73" s="95"/>
      <c r="AA73" s="95"/>
      <c r="AB73" s="95"/>
      <c r="AC73" s="95"/>
      <c r="AD73" s="95"/>
      <c r="AE73" s="164"/>
      <c r="AF73" s="159">
        <v>3</v>
      </c>
    </row>
    <row r="74" spans="1:32" ht="26.25" thickBot="1">
      <c r="A74" s="147" t="s">
        <v>81</v>
      </c>
      <c r="B74" s="168" t="s">
        <v>131</v>
      </c>
      <c r="C74" s="148" t="s">
        <v>86</v>
      </c>
      <c r="D74" s="151">
        <v>4</v>
      </c>
      <c r="E74" s="151">
        <v>12</v>
      </c>
      <c r="F74" s="151">
        <v>4</v>
      </c>
      <c r="G74" s="151">
        <v>60</v>
      </c>
      <c r="H74" s="150">
        <v>80</v>
      </c>
      <c r="I74" s="149"/>
      <c r="J74" s="149"/>
      <c r="K74" s="149"/>
      <c r="L74" s="149"/>
      <c r="M74" s="149"/>
      <c r="N74" s="149"/>
      <c r="O74" s="149"/>
      <c r="P74" s="149"/>
      <c r="Q74" s="149"/>
      <c r="R74" s="151"/>
      <c r="S74" s="151"/>
      <c r="T74" s="151"/>
      <c r="U74" s="151"/>
      <c r="V74" s="151"/>
      <c r="W74" s="151"/>
      <c r="X74" s="151" t="e">
        <f>SUM(X39+X61+#REF!)</f>
        <v>#REF!</v>
      </c>
      <c r="Y74" s="151"/>
      <c r="Z74" s="151"/>
      <c r="AA74" s="151"/>
      <c r="AB74" s="151">
        <v>3</v>
      </c>
      <c r="AC74" s="151" t="s">
        <v>4</v>
      </c>
      <c r="AD74" s="151"/>
      <c r="AE74" s="165"/>
      <c r="AF74" s="160">
        <v>3</v>
      </c>
    </row>
    <row r="75" spans="1:32" ht="14.25" customHeight="1" thickBot="1">
      <c r="A75" s="101"/>
      <c r="B75" s="155"/>
      <c r="C75" s="161" t="s">
        <v>38</v>
      </c>
      <c r="D75" s="162">
        <f>SUM(D73+D74)</f>
        <v>8</v>
      </c>
      <c r="E75" s="162">
        <f>SUM(E73+E74)</f>
        <v>24</v>
      </c>
      <c r="F75" s="162">
        <f>SUM(F73+F74)</f>
        <v>8</v>
      </c>
      <c r="G75" s="162">
        <f>SUM(G73+G74)</f>
        <v>120</v>
      </c>
      <c r="H75" s="163">
        <f>SUM(H73+H74)</f>
        <v>160</v>
      </c>
      <c r="I75" s="162">
        <f aca="true" t="shared" si="7" ref="I75:AF75">SUM(I73+I74)</f>
        <v>0</v>
      </c>
      <c r="J75" s="162">
        <f t="shared" si="7"/>
        <v>0</v>
      </c>
      <c r="K75" s="162"/>
      <c r="L75" s="162">
        <f t="shared" si="7"/>
        <v>0</v>
      </c>
      <c r="M75" s="162">
        <f t="shared" si="7"/>
        <v>0</v>
      </c>
      <c r="N75" s="162"/>
      <c r="O75" s="162">
        <f t="shared" si="7"/>
        <v>0</v>
      </c>
      <c r="P75" s="162">
        <f t="shared" si="7"/>
        <v>0</v>
      </c>
      <c r="Q75" s="162"/>
      <c r="R75" s="162">
        <f t="shared" si="7"/>
        <v>0</v>
      </c>
      <c r="S75" s="162">
        <f t="shared" si="7"/>
        <v>0</v>
      </c>
      <c r="T75" s="162"/>
      <c r="U75" s="162">
        <f t="shared" si="7"/>
        <v>3</v>
      </c>
      <c r="V75" s="162" t="e">
        <f t="shared" si="7"/>
        <v>#REF!</v>
      </c>
      <c r="W75" s="162"/>
      <c r="X75" s="162" t="e">
        <f t="shared" si="7"/>
        <v>#REF!</v>
      </c>
      <c r="Y75" s="162">
        <f t="shared" si="7"/>
        <v>0</v>
      </c>
      <c r="Z75" s="162">
        <f t="shared" si="7"/>
        <v>0</v>
      </c>
      <c r="AA75" s="162"/>
      <c r="AB75" s="162">
        <f t="shared" si="7"/>
        <v>3</v>
      </c>
      <c r="AC75" s="162"/>
      <c r="AD75" s="162">
        <f t="shared" si="7"/>
        <v>0</v>
      </c>
      <c r="AE75" s="162"/>
      <c r="AF75" s="120">
        <f t="shared" si="7"/>
        <v>6</v>
      </c>
    </row>
    <row r="76" ht="6.75" customHeight="1" thickBot="1"/>
    <row r="77" spans="3:32" ht="13.5" customHeight="1" thickBot="1">
      <c r="C77" s="142" t="s">
        <v>38</v>
      </c>
      <c r="D77" s="113">
        <f>SUM(D67+D70+D75)</f>
        <v>33</v>
      </c>
      <c r="E77" s="113">
        <f>SUM(E67+E70+E75)</f>
        <v>106</v>
      </c>
      <c r="F77" s="113">
        <f>SUM(F67+F70+F75)</f>
        <v>40</v>
      </c>
      <c r="G77" s="113">
        <f>SUM(G67+G70+G75)</f>
        <v>540</v>
      </c>
      <c r="H77" s="122">
        <f>SUM(H67+H70+H75)</f>
        <v>719</v>
      </c>
      <c r="I77" s="113">
        <f aca="true" t="shared" si="8" ref="I77:AF77">SUM(I67+I70+I75)</f>
        <v>0</v>
      </c>
      <c r="J77" s="113">
        <f t="shared" si="8"/>
        <v>0</v>
      </c>
      <c r="K77" s="113"/>
      <c r="L77" s="113">
        <f t="shared" si="8"/>
        <v>0</v>
      </c>
      <c r="M77" s="113">
        <f t="shared" si="8"/>
        <v>0</v>
      </c>
      <c r="N77" s="113"/>
      <c r="O77" s="113">
        <f t="shared" si="8"/>
        <v>0</v>
      </c>
      <c r="P77" s="113">
        <f t="shared" si="8"/>
        <v>0</v>
      </c>
      <c r="Q77" s="113"/>
      <c r="R77" s="113">
        <f t="shared" si="8"/>
        <v>3</v>
      </c>
      <c r="S77" s="113">
        <f t="shared" si="8"/>
        <v>0</v>
      </c>
      <c r="T77" s="113"/>
      <c r="U77" s="113">
        <f t="shared" si="8"/>
        <v>3</v>
      </c>
      <c r="V77" s="113" t="e">
        <f t="shared" si="8"/>
        <v>#REF!</v>
      </c>
      <c r="W77" s="113"/>
      <c r="X77" s="113" t="e">
        <f t="shared" si="8"/>
        <v>#REF!</v>
      </c>
      <c r="Y77" s="113">
        <f t="shared" si="8"/>
        <v>0</v>
      </c>
      <c r="Z77" s="113">
        <f t="shared" si="8"/>
        <v>0</v>
      </c>
      <c r="AA77" s="113"/>
      <c r="AB77" s="113">
        <f t="shared" si="8"/>
        <v>16</v>
      </c>
      <c r="AC77" s="113"/>
      <c r="AD77" s="113">
        <f t="shared" si="8"/>
        <v>5</v>
      </c>
      <c r="AE77" s="113"/>
      <c r="AF77" s="146">
        <f t="shared" si="8"/>
        <v>27</v>
      </c>
    </row>
    <row r="78" spans="1:32" ht="6.75" customHeight="1" thickBot="1">
      <c r="A78" s="22"/>
      <c r="B78" s="22"/>
      <c r="C78" s="21"/>
      <c r="D78" s="15"/>
      <c r="E78" s="15"/>
      <c r="F78" s="15"/>
      <c r="G78" s="15"/>
      <c r="H78" s="14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 ht="15.75" thickBot="1">
      <c r="A79" s="177" t="s">
        <v>16</v>
      </c>
      <c r="B79" s="177"/>
      <c r="C79" s="177"/>
      <c r="D79" s="59">
        <f>SUM(D52+D77)</f>
        <v>179</v>
      </c>
      <c r="E79" s="60">
        <f>SUM(E52+E77)</f>
        <v>622</v>
      </c>
      <c r="F79" s="60">
        <f>SUM(F52+F77)</f>
        <v>240</v>
      </c>
      <c r="G79" s="60">
        <f>SUM(G52+G77)</f>
        <v>3759</v>
      </c>
      <c r="H79" s="117">
        <f>SUM(H52+H77)</f>
        <v>4800</v>
      </c>
      <c r="I79" s="60">
        <f aca="true" t="shared" si="9" ref="I79:AF79">SUM(I52+I77)</f>
        <v>23</v>
      </c>
      <c r="J79" s="60">
        <f t="shared" si="9"/>
        <v>0</v>
      </c>
      <c r="K79" s="60"/>
      <c r="L79" s="60">
        <f t="shared" si="9"/>
        <v>23</v>
      </c>
      <c r="M79" s="60">
        <f t="shared" si="9"/>
        <v>0</v>
      </c>
      <c r="N79" s="60"/>
      <c r="O79" s="60">
        <f t="shared" si="9"/>
        <v>22</v>
      </c>
      <c r="P79" s="60">
        <f t="shared" si="9"/>
        <v>0</v>
      </c>
      <c r="Q79" s="60"/>
      <c r="R79" s="60">
        <f t="shared" si="9"/>
        <v>22</v>
      </c>
      <c r="S79" s="60">
        <f t="shared" si="9"/>
        <v>0</v>
      </c>
      <c r="T79" s="60"/>
      <c r="U79" s="60">
        <f t="shared" si="9"/>
        <v>23</v>
      </c>
      <c r="V79" s="60" t="e">
        <f t="shared" si="9"/>
        <v>#REF!</v>
      </c>
      <c r="W79" s="60"/>
      <c r="X79" s="60" t="e">
        <f t="shared" si="9"/>
        <v>#REF!</v>
      </c>
      <c r="Y79" s="60">
        <f t="shared" si="9"/>
        <v>23</v>
      </c>
      <c r="Z79" s="60">
        <f t="shared" si="9"/>
        <v>0</v>
      </c>
      <c r="AA79" s="60"/>
      <c r="AB79" s="60">
        <f t="shared" si="9"/>
        <v>21</v>
      </c>
      <c r="AC79" s="60"/>
      <c r="AD79" s="60">
        <f t="shared" si="9"/>
        <v>23</v>
      </c>
      <c r="AE79" s="60"/>
      <c r="AF79" s="120">
        <f t="shared" si="9"/>
        <v>180</v>
      </c>
    </row>
    <row r="80" spans="1:32" ht="6.75" customHeight="1">
      <c r="A80" s="21"/>
      <c r="B80" s="21"/>
      <c r="C80" s="16"/>
      <c r="D80" s="17"/>
      <c r="E80" s="17"/>
      <c r="F80" s="17"/>
      <c r="G80" s="17"/>
      <c r="H80" s="18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56"/>
    </row>
    <row r="81" spans="1:25" s="79" customFormat="1" ht="15.75" customHeight="1">
      <c r="A81" s="178" t="s">
        <v>84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</row>
    <row r="82" spans="1:20" s="79" customFormat="1" ht="12.75" customHeight="1">
      <c r="A82" s="178" t="s">
        <v>50</v>
      </c>
      <c r="B82" s="178"/>
      <c r="C82" s="178"/>
      <c r="D82" s="178"/>
      <c r="E82" s="178"/>
      <c r="F82" s="1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17"/>
      <c r="T82" s="17"/>
    </row>
    <row r="83" spans="1:20" s="79" customFormat="1" ht="14.25" customHeight="1">
      <c r="A83" s="179" t="s">
        <v>46</v>
      </c>
      <c r="B83" s="179"/>
      <c r="C83" s="179"/>
      <c r="D83" s="179"/>
      <c r="E83" s="179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17"/>
      <c r="T83" s="17"/>
    </row>
    <row r="84" spans="1:32" ht="15.75" customHeight="1">
      <c r="A84" s="176" t="s">
        <v>47</v>
      </c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56"/>
      <c r="AC84"/>
      <c r="AD84"/>
      <c r="AE84"/>
      <c r="AF84"/>
    </row>
    <row r="91" ht="14.25" customHeight="1"/>
  </sheetData>
  <sheetProtection/>
  <mergeCells count="39">
    <mergeCell ref="D3:T3"/>
    <mergeCell ref="D2:T2"/>
    <mergeCell ref="D4:T4"/>
    <mergeCell ref="D5:T5"/>
    <mergeCell ref="A1:AF1"/>
    <mergeCell ref="AF7:AF8"/>
    <mergeCell ref="I8:K8"/>
    <mergeCell ref="A6:E6"/>
    <mergeCell ref="O8:Q8"/>
    <mergeCell ref="R8:T8"/>
    <mergeCell ref="AB8:AC8"/>
    <mergeCell ref="AD8:AE8"/>
    <mergeCell ref="A7:A8"/>
    <mergeCell ref="C7:C8"/>
    <mergeCell ref="D7:F7"/>
    <mergeCell ref="U8:W8"/>
    <mergeCell ref="H7:H8"/>
    <mergeCell ref="I7:AA7"/>
    <mergeCell ref="Y8:AA8"/>
    <mergeCell ref="L8:N8"/>
    <mergeCell ref="A84:K84"/>
    <mergeCell ref="A79:C79"/>
    <mergeCell ref="A56:D56"/>
    <mergeCell ref="A62:D62"/>
    <mergeCell ref="O9:Q9"/>
    <mergeCell ref="I6:J6"/>
    <mergeCell ref="L9:N9"/>
    <mergeCell ref="G7:G8"/>
    <mergeCell ref="B7:B8"/>
    <mergeCell ref="AB9:AC9"/>
    <mergeCell ref="AD9:AE9"/>
    <mergeCell ref="A83:E83"/>
    <mergeCell ref="A81:Y81"/>
    <mergeCell ref="R9:T9"/>
    <mergeCell ref="U9:W9"/>
    <mergeCell ref="Y9:AA9"/>
    <mergeCell ref="I9:K9"/>
    <mergeCell ref="H55:R55"/>
    <mergeCell ref="A82:F82"/>
  </mergeCells>
  <printOptions/>
  <pageMargins left="0.26" right="0.19" top="0.5" bottom="0.27" header="0.3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brazionienei</dc:creator>
  <cp:keywords/>
  <dc:description/>
  <cp:lastModifiedBy>komp001</cp:lastModifiedBy>
  <cp:lastPrinted>2015-10-13T09:19:27Z</cp:lastPrinted>
  <dcterms:created xsi:type="dcterms:W3CDTF">2012-10-10T10:54:58Z</dcterms:created>
  <dcterms:modified xsi:type="dcterms:W3CDTF">2016-09-19T11:41:33Z</dcterms:modified>
  <cp:category/>
  <cp:version/>
  <cp:contentType/>
  <cp:contentStatus/>
</cp:coreProperties>
</file>